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eusa1\FinDRentabilidad_CRM\VTU\VTU_ACTUALIZADOS\"/>
    </mc:Choice>
  </mc:AlternateContent>
  <xr:revisionPtr revIDLastSave="0" documentId="13_ncr:1_{010575AF-7669-4308-805A-79E18A7D2680}" xr6:coauthVersionLast="47" xr6:coauthVersionMax="47" xr10:uidLastSave="{00000000-0000-0000-0000-000000000000}"/>
  <workbookProtection workbookAlgorithmName="SHA-512" workbookHashValue="Kfm7hw1zqN3lrbH2Vtf9TcTm94ahLs+2U/n6dAOyDXWdQcUb0i+amQRDa7cVa4SNW68gaKOCU6piozsInyFz9w==" workbookSaltValue="XEm9HR5FHF50CpjfA1lruQ==" workbookSpinCount="100000" lockStructure="1"/>
  <bookViews>
    <workbookView showHorizontalScroll="0" showVerticalScroll="0" showSheetTabs="0" xWindow="825" yWindow="-120" windowWidth="19785" windowHeight="11760" activeTab="1" xr2:uid="{3688D4DE-1764-47CD-AF11-CD2706826F51}"/>
  </bookViews>
  <sheets>
    <sheet name="Simulador Credivillas" sheetId="1" r:id="rId1"/>
    <sheet name="Hoja3" sheetId="3" r:id="rId2"/>
    <sheet name="Hoja2" sheetId="2" state="hidden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7" i="1" l="1"/>
  <c r="C16" i="1"/>
  <c r="C14" i="1"/>
  <c r="C13" i="1"/>
  <c r="C11" i="1"/>
  <c r="V21" i="3"/>
  <c r="C28" i="3" s="1"/>
  <c r="S21" i="3"/>
  <c r="C25" i="3" s="1"/>
  <c r="N21" i="3"/>
  <c r="W19" i="3"/>
  <c r="V15" i="3"/>
  <c r="T15" i="3"/>
  <c r="T16" i="3" s="1"/>
  <c r="V14" i="3"/>
  <c r="T14" i="3"/>
  <c r="T21" i="3"/>
  <c r="C26" i="3" s="1"/>
  <c r="T13" i="3"/>
  <c r="K16" i="3"/>
  <c r="M22" i="3" s="1"/>
  <c r="I23" i="3"/>
  <c r="C8" i="3"/>
  <c r="AG7" i="3"/>
  <c r="Q7" i="3"/>
  <c r="X7" i="3" s="1"/>
  <c r="AG6" i="3"/>
  <c r="Q6" i="3"/>
  <c r="X6" i="3" s="1"/>
  <c r="AG5" i="3"/>
  <c r="AG8" i="3" s="1"/>
  <c r="Q5" i="3"/>
  <c r="X5" i="3" s="1"/>
  <c r="AG4" i="3"/>
  <c r="X4" i="3"/>
  <c r="Q4" i="3"/>
  <c r="AG3" i="3"/>
  <c r="Q3" i="3"/>
  <c r="X3" i="3" s="1"/>
  <c r="AG2" i="3"/>
  <c r="V2" i="3"/>
  <c r="AC2" i="3" s="1"/>
  <c r="U2" i="3"/>
  <c r="AB2" i="3" s="1"/>
  <c r="T2" i="3"/>
  <c r="AA2" i="3" s="1"/>
  <c r="S2" i="3"/>
  <c r="Z2" i="3" s="1"/>
  <c r="R2" i="3"/>
  <c r="Y2" i="3" s="1"/>
  <c r="S21" i="1"/>
  <c r="C25" i="1" s="1"/>
  <c r="T15" i="1"/>
  <c r="V14" i="1"/>
  <c r="V15" i="1" s="1"/>
  <c r="T14" i="1"/>
  <c r="T13" i="1"/>
  <c r="C8" i="1"/>
  <c r="AG7" i="1"/>
  <c r="Q7" i="1"/>
  <c r="X7" i="1" s="1"/>
  <c r="AG6" i="1"/>
  <c r="Q6" i="1"/>
  <c r="X6" i="1" s="1"/>
  <c r="AG5" i="1"/>
  <c r="Q5" i="1"/>
  <c r="X5" i="1" s="1"/>
  <c r="AG4" i="1"/>
  <c r="Q4" i="1"/>
  <c r="X4" i="1" s="1"/>
  <c r="AG3" i="1"/>
  <c r="Q3" i="1"/>
  <c r="X3" i="1" s="1"/>
  <c r="AG2" i="1"/>
  <c r="V2" i="1"/>
  <c r="AC2" i="1" s="1"/>
  <c r="U2" i="1"/>
  <c r="AB2" i="1" s="1"/>
  <c r="T2" i="1"/>
  <c r="AA2" i="1" s="1"/>
  <c r="S2" i="1"/>
  <c r="Z2" i="1" s="1"/>
  <c r="R2" i="1"/>
  <c r="Y2" i="1" s="1"/>
  <c r="T16" i="1" l="1"/>
  <c r="M23" i="3"/>
  <c r="R23" i="3" s="1"/>
  <c r="I24" i="3"/>
  <c r="R22" i="3"/>
  <c r="X2" i="3"/>
  <c r="Q21" i="3"/>
  <c r="J22" i="3"/>
  <c r="W22" i="3"/>
  <c r="AG8" i="1"/>
  <c r="Y22" i="3" l="1"/>
  <c r="M24" i="3"/>
  <c r="R24" i="3" s="1"/>
  <c r="I25" i="3"/>
  <c r="K22" i="3"/>
  <c r="M25" i="3" l="1"/>
  <c r="R25" i="3" s="1"/>
  <c r="I26" i="3"/>
  <c r="L22" i="3"/>
  <c r="N22" i="3" s="1"/>
  <c r="W23" i="3" l="1"/>
  <c r="J23" i="3"/>
  <c r="I27" i="3"/>
  <c r="M26" i="3"/>
  <c r="R26" i="3" s="1"/>
  <c r="K23" i="3" l="1"/>
  <c r="Y23" i="3"/>
  <c r="M27" i="3"/>
  <c r="R27" i="3" s="1"/>
  <c r="I28" i="3"/>
  <c r="M28" i="3" l="1"/>
  <c r="R28" i="3" s="1"/>
  <c r="I29" i="3"/>
  <c r="L23" i="3"/>
  <c r="N23" i="3" s="1"/>
  <c r="W24" i="3" l="1"/>
  <c r="J24" i="3"/>
  <c r="M29" i="3"/>
  <c r="R29" i="3" s="1"/>
  <c r="I30" i="3"/>
  <c r="M30" i="3" l="1"/>
  <c r="R30" i="3" s="1"/>
  <c r="I31" i="3"/>
  <c r="K24" i="3"/>
  <c r="Y24" i="3"/>
  <c r="L24" i="3" l="1"/>
  <c r="N24" i="3" s="1"/>
  <c r="M31" i="3"/>
  <c r="R31" i="3" s="1"/>
  <c r="I32" i="3"/>
  <c r="I33" i="3" l="1"/>
  <c r="M32" i="3"/>
  <c r="R32" i="3" s="1"/>
  <c r="W25" i="3"/>
  <c r="J25" i="3"/>
  <c r="I34" i="3" l="1"/>
  <c r="M33" i="3"/>
  <c r="R33" i="3" s="1"/>
  <c r="Y25" i="3"/>
  <c r="K25" i="3"/>
  <c r="L25" i="3" l="1"/>
  <c r="N25" i="3" s="1"/>
  <c r="M34" i="3"/>
  <c r="R34" i="3" s="1"/>
  <c r="I35" i="3"/>
  <c r="W26" i="3" l="1"/>
  <c r="Y26" i="3" s="1"/>
  <c r="J26" i="3"/>
  <c r="I36" i="3"/>
  <c r="M35" i="3"/>
  <c r="R35" i="3" s="1"/>
  <c r="I37" i="3" l="1"/>
  <c r="M36" i="3"/>
  <c r="R36" i="3" s="1"/>
  <c r="K26" i="3"/>
  <c r="M37" i="3" l="1"/>
  <c r="R37" i="3" s="1"/>
  <c r="I38" i="3"/>
  <c r="L26" i="3"/>
  <c r="N26" i="3" s="1"/>
  <c r="M38" i="3" l="1"/>
  <c r="R38" i="3" s="1"/>
  <c r="I39" i="3"/>
  <c r="W27" i="3"/>
  <c r="Y27" i="3" s="1"/>
  <c r="J27" i="3"/>
  <c r="K27" i="3" l="1"/>
  <c r="L27" i="3" s="1"/>
  <c r="N27" i="3" s="1"/>
  <c r="I40" i="3"/>
  <c r="M39" i="3"/>
  <c r="R39" i="3" s="1"/>
  <c r="W28" i="3" l="1"/>
  <c r="Y28" i="3" s="1"/>
  <c r="J28" i="3"/>
  <c r="I41" i="3"/>
  <c r="M40" i="3"/>
  <c r="R40" i="3" s="1"/>
  <c r="I42" i="3" l="1"/>
  <c r="M41" i="3"/>
  <c r="R41" i="3" s="1"/>
  <c r="K28" i="3"/>
  <c r="L28" i="3" s="1"/>
  <c r="N28" i="3" s="1"/>
  <c r="W29" i="3" l="1"/>
  <c r="Y29" i="3" s="1"/>
  <c r="J29" i="3"/>
  <c r="M42" i="3"/>
  <c r="R42" i="3" s="1"/>
  <c r="I43" i="3"/>
  <c r="I44" i="3" l="1"/>
  <c r="M43" i="3"/>
  <c r="R43" i="3" s="1"/>
  <c r="K29" i="3"/>
  <c r="L29" i="3" s="1"/>
  <c r="N29" i="3" s="1"/>
  <c r="M44" i="3" l="1"/>
  <c r="R44" i="3" s="1"/>
  <c r="I45" i="3"/>
  <c r="W30" i="3"/>
  <c r="Y30" i="3" s="1"/>
  <c r="J30" i="3"/>
  <c r="K30" i="3" l="1"/>
  <c r="L30" i="3" s="1"/>
  <c r="N30" i="3" s="1"/>
  <c r="M45" i="3"/>
  <c r="R45" i="3" s="1"/>
  <c r="I46" i="3"/>
  <c r="W31" i="3" l="1"/>
  <c r="Y31" i="3" s="1"/>
  <c r="J31" i="3"/>
  <c r="M46" i="3"/>
  <c r="R46" i="3" s="1"/>
  <c r="I47" i="3"/>
  <c r="K31" i="3" l="1"/>
  <c r="L31" i="3" s="1"/>
  <c r="N31" i="3" s="1"/>
  <c r="I48" i="3"/>
  <c r="M47" i="3"/>
  <c r="R47" i="3" s="1"/>
  <c r="W32" i="3" l="1"/>
  <c r="Y32" i="3" s="1"/>
  <c r="J32" i="3"/>
  <c r="I49" i="3"/>
  <c r="M48" i="3"/>
  <c r="R48" i="3" s="1"/>
  <c r="I50" i="3" l="1"/>
  <c r="M49" i="3"/>
  <c r="R49" i="3" s="1"/>
  <c r="K32" i="3"/>
  <c r="L32" i="3" s="1"/>
  <c r="N32" i="3" s="1"/>
  <c r="M50" i="3" l="1"/>
  <c r="R50" i="3" s="1"/>
  <c r="I51" i="3"/>
  <c r="W33" i="3"/>
  <c r="Y33" i="3" s="1"/>
  <c r="J33" i="3"/>
  <c r="K33" i="3" l="1"/>
  <c r="L33" i="3" s="1"/>
  <c r="N33" i="3" s="1"/>
  <c r="M51" i="3"/>
  <c r="R51" i="3" s="1"/>
  <c r="I52" i="3"/>
  <c r="W34" i="3" l="1"/>
  <c r="Y34" i="3" s="1"/>
  <c r="J34" i="3"/>
  <c r="M52" i="3"/>
  <c r="R52" i="3" s="1"/>
  <c r="I53" i="3"/>
  <c r="M53" i="3" l="1"/>
  <c r="R53" i="3" s="1"/>
  <c r="I54" i="3"/>
  <c r="K34" i="3"/>
  <c r="L34" i="3" s="1"/>
  <c r="N34" i="3" s="1"/>
  <c r="W35" i="3" l="1"/>
  <c r="Y35" i="3" s="1"/>
  <c r="J35" i="3"/>
  <c r="M54" i="3"/>
  <c r="R54" i="3" s="1"/>
  <c r="I55" i="3"/>
  <c r="M55" i="3" l="1"/>
  <c r="R55" i="3" s="1"/>
  <c r="I56" i="3"/>
  <c r="K35" i="3"/>
  <c r="L35" i="3" s="1"/>
  <c r="N35" i="3" s="1"/>
  <c r="W36" i="3" l="1"/>
  <c r="Y36" i="3" s="1"/>
  <c r="J36" i="3"/>
  <c r="I57" i="3"/>
  <c r="M56" i="3"/>
  <c r="R56" i="3" s="1"/>
  <c r="K36" i="3" l="1"/>
  <c r="L36" i="3" s="1"/>
  <c r="N36" i="3" s="1"/>
  <c r="I58" i="3"/>
  <c r="M57" i="3"/>
  <c r="R57" i="3" s="1"/>
  <c r="W37" i="3" l="1"/>
  <c r="Y37" i="3" s="1"/>
  <c r="J37" i="3"/>
  <c r="M58" i="3"/>
  <c r="R58" i="3" s="1"/>
  <c r="I59" i="3"/>
  <c r="K37" i="3" l="1"/>
  <c r="L37" i="3" s="1"/>
  <c r="N37" i="3" s="1"/>
  <c r="I60" i="3"/>
  <c r="M59" i="3"/>
  <c r="R59" i="3" s="1"/>
  <c r="I61" i="3" l="1"/>
  <c r="M60" i="3"/>
  <c r="R60" i="3" s="1"/>
  <c r="W38" i="3"/>
  <c r="Y38" i="3" s="1"/>
  <c r="J38" i="3"/>
  <c r="M61" i="3" l="1"/>
  <c r="R61" i="3" s="1"/>
  <c r="I62" i="3"/>
  <c r="K38" i="3"/>
  <c r="L38" i="3" s="1"/>
  <c r="N38" i="3" s="1"/>
  <c r="W39" i="3" l="1"/>
  <c r="Y39" i="3" s="1"/>
  <c r="J39" i="3"/>
  <c r="M62" i="3"/>
  <c r="R62" i="3" s="1"/>
  <c r="I63" i="3"/>
  <c r="K39" i="3" l="1"/>
  <c r="L39" i="3" s="1"/>
  <c r="N39" i="3" s="1"/>
  <c r="I64" i="3"/>
  <c r="M63" i="3"/>
  <c r="R63" i="3" s="1"/>
  <c r="W40" i="3" l="1"/>
  <c r="Y40" i="3" s="1"/>
  <c r="J40" i="3"/>
  <c r="I65" i="3"/>
  <c r="M64" i="3"/>
  <c r="R64" i="3" s="1"/>
  <c r="I66" i="3" l="1"/>
  <c r="M65" i="3"/>
  <c r="R65" i="3" s="1"/>
  <c r="K40" i="3"/>
  <c r="L40" i="3" s="1"/>
  <c r="N40" i="3" s="1"/>
  <c r="I67" i="3" l="1"/>
  <c r="M66" i="3"/>
  <c r="R66" i="3" s="1"/>
  <c r="W41" i="3"/>
  <c r="Y41" i="3" s="1"/>
  <c r="J41" i="3"/>
  <c r="I68" i="3" l="1"/>
  <c r="M67" i="3"/>
  <c r="R67" i="3" s="1"/>
  <c r="K41" i="3"/>
  <c r="L41" i="3" s="1"/>
  <c r="N41" i="3" s="1"/>
  <c r="M68" i="3" l="1"/>
  <c r="R68" i="3" s="1"/>
  <c r="I69" i="3"/>
  <c r="W42" i="3"/>
  <c r="Y42" i="3" s="1"/>
  <c r="J42" i="3"/>
  <c r="K42" i="3" l="1"/>
  <c r="L42" i="3" s="1"/>
  <c r="N42" i="3" s="1"/>
  <c r="M69" i="3"/>
  <c r="R69" i="3" s="1"/>
  <c r="I70" i="3"/>
  <c r="W43" i="3" l="1"/>
  <c r="Y43" i="3" s="1"/>
  <c r="J43" i="3"/>
  <c r="M70" i="3"/>
  <c r="R70" i="3" s="1"/>
  <c r="I71" i="3"/>
  <c r="M71" i="3" l="1"/>
  <c r="R71" i="3" s="1"/>
  <c r="I72" i="3"/>
  <c r="K43" i="3"/>
  <c r="L43" i="3" s="1"/>
  <c r="N43" i="3" s="1"/>
  <c r="W44" i="3" l="1"/>
  <c r="Y44" i="3" s="1"/>
  <c r="J44" i="3"/>
  <c r="M72" i="3"/>
  <c r="R72" i="3" s="1"/>
  <c r="I73" i="3"/>
  <c r="M73" i="3" l="1"/>
  <c r="R73" i="3" s="1"/>
  <c r="I74" i="3"/>
  <c r="K44" i="3"/>
  <c r="L44" i="3" s="1"/>
  <c r="N44" i="3" s="1"/>
  <c r="I75" i="3" l="1"/>
  <c r="M74" i="3"/>
  <c r="R74" i="3" s="1"/>
  <c r="W45" i="3"/>
  <c r="Y45" i="3" s="1"/>
  <c r="J45" i="3"/>
  <c r="K45" i="3" l="1"/>
  <c r="L45" i="3" s="1"/>
  <c r="N45" i="3" s="1"/>
  <c r="I76" i="3"/>
  <c r="M75" i="3"/>
  <c r="R75" i="3" s="1"/>
  <c r="W46" i="3" l="1"/>
  <c r="Y46" i="3" s="1"/>
  <c r="J46" i="3"/>
  <c r="M76" i="3"/>
  <c r="R76" i="3" s="1"/>
  <c r="I77" i="3"/>
  <c r="K46" i="3" l="1"/>
  <c r="L46" i="3" s="1"/>
  <c r="N46" i="3" s="1"/>
  <c r="I78" i="3"/>
  <c r="M77" i="3"/>
  <c r="R77" i="3" s="1"/>
  <c r="W47" i="3" l="1"/>
  <c r="Y47" i="3" s="1"/>
  <c r="J47" i="3"/>
  <c r="I79" i="3"/>
  <c r="M78" i="3"/>
  <c r="R78" i="3" s="1"/>
  <c r="M79" i="3" l="1"/>
  <c r="R79" i="3" s="1"/>
  <c r="I80" i="3"/>
  <c r="K47" i="3"/>
  <c r="L47" i="3" s="1"/>
  <c r="N47" i="3" s="1"/>
  <c r="W48" i="3" l="1"/>
  <c r="Y48" i="3" s="1"/>
  <c r="J48" i="3"/>
  <c r="M80" i="3"/>
  <c r="R80" i="3" s="1"/>
  <c r="I81" i="3"/>
  <c r="I82" i="3" l="1"/>
  <c r="M81" i="3"/>
  <c r="R81" i="3" s="1"/>
  <c r="K48" i="3"/>
  <c r="L48" i="3" s="1"/>
  <c r="N48" i="3"/>
  <c r="I83" i="3" l="1"/>
  <c r="M82" i="3"/>
  <c r="R82" i="3" s="1"/>
  <c r="W49" i="3"/>
  <c r="Y49" i="3" s="1"/>
  <c r="J49" i="3"/>
  <c r="I84" i="3" l="1"/>
  <c r="M83" i="3"/>
  <c r="R83" i="3" s="1"/>
  <c r="K49" i="3"/>
  <c r="L49" i="3" s="1"/>
  <c r="N49" i="3" s="1"/>
  <c r="W50" i="3" l="1"/>
  <c r="Y50" i="3" s="1"/>
  <c r="J50" i="3"/>
  <c r="M84" i="3"/>
  <c r="R84" i="3" s="1"/>
  <c r="I85" i="3"/>
  <c r="M85" i="3" l="1"/>
  <c r="R85" i="3" s="1"/>
  <c r="I86" i="3"/>
  <c r="K50" i="3"/>
  <c r="L50" i="3" s="1"/>
  <c r="N50" i="3" s="1"/>
  <c r="W51" i="3" l="1"/>
  <c r="Y51" i="3" s="1"/>
  <c r="J51" i="3"/>
  <c r="I87" i="3"/>
  <c r="M86" i="3"/>
  <c r="R86" i="3" s="1"/>
  <c r="M87" i="3" l="1"/>
  <c r="R87" i="3" s="1"/>
  <c r="I88" i="3"/>
  <c r="K51" i="3"/>
  <c r="L51" i="3" s="1"/>
  <c r="N51" i="3" s="1"/>
  <c r="W52" i="3" l="1"/>
  <c r="Y52" i="3" s="1"/>
  <c r="J52" i="3"/>
  <c r="M88" i="3"/>
  <c r="R88" i="3" s="1"/>
  <c r="I89" i="3"/>
  <c r="I90" i="3" l="1"/>
  <c r="M89" i="3"/>
  <c r="R89" i="3" s="1"/>
  <c r="K52" i="3"/>
  <c r="L52" i="3" s="1"/>
  <c r="N52" i="3" s="1"/>
  <c r="W53" i="3" l="1"/>
  <c r="Y53" i="3" s="1"/>
  <c r="J53" i="3"/>
  <c r="I91" i="3"/>
  <c r="M90" i="3"/>
  <c r="R90" i="3" s="1"/>
  <c r="I92" i="3" l="1"/>
  <c r="M91" i="3"/>
  <c r="R91" i="3" s="1"/>
  <c r="K53" i="3"/>
  <c r="L53" i="3" s="1"/>
  <c r="N53" i="3" s="1"/>
  <c r="W54" i="3" l="1"/>
  <c r="Y54" i="3" s="1"/>
  <c r="J54" i="3"/>
  <c r="M92" i="3"/>
  <c r="R92" i="3" s="1"/>
  <c r="I93" i="3"/>
  <c r="M93" i="3" l="1"/>
  <c r="R93" i="3" s="1"/>
  <c r="I94" i="3"/>
  <c r="K54" i="3"/>
  <c r="L54" i="3" s="1"/>
  <c r="N54" i="3" s="1"/>
  <c r="W55" i="3" l="1"/>
  <c r="Y55" i="3" s="1"/>
  <c r="J55" i="3"/>
  <c r="M94" i="3"/>
  <c r="R94" i="3" s="1"/>
  <c r="I95" i="3"/>
  <c r="M95" i="3" l="1"/>
  <c r="R95" i="3" s="1"/>
  <c r="I96" i="3"/>
  <c r="K55" i="3"/>
  <c r="L55" i="3" s="1"/>
  <c r="N55" i="3" s="1"/>
  <c r="W56" i="3" l="1"/>
  <c r="Y56" i="3" s="1"/>
  <c r="J56" i="3"/>
  <c r="M96" i="3"/>
  <c r="R96" i="3" s="1"/>
  <c r="I97" i="3"/>
  <c r="I98" i="3" l="1"/>
  <c r="M97" i="3"/>
  <c r="R97" i="3" s="1"/>
  <c r="K56" i="3"/>
  <c r="L56" i="3" s="1"/>
  <c r="N56" i="3" s="1"/>
  <c r="W57" i="3" l="1"/>
  <c r="Y57" i="3" s="1"/>
  <c r="J57" i="3"/>
  <c r="I99" i="3"/>
  <c r="M98" i="3"/>
  <c r="R98" i="3" s="1"/>
  <c r="I100" i="3" l="1"/>
  <c r="M99" i="3"/>
  <c r="R99" i="3" s="1"/>
  <c r="K57" i="3"/>
  <c r="L57" i="3" s="1"/>
  <c r="N57" i="3" s="1"/>
  <c r="W58" i="3" l="1"/>
  <c r="Y58" i="3" s="1"/>
  <c r="J58" i="3"/>
  <c r="M100" i="3"/>
  <c r="R100" i="3" s="1"/>
  <c r="I101" i="3"/>
  <c r="I102" i="3" l="1"/>
  <c r="M101" i="3"/>
  <c r="R101" i="3" s="1"/>
  <c r="K58" i="3"/>
  <c r="L58" i="3" s="1"/>
  <c r="N58" i="3" s="1"/>
  <c r="W59" i="3" l="1"/>
  <c r="Y59" i="3" s="1"/>
  <c r="J59" i="3"/>
  <c r="I103" i="3"/>
  <c r="M102" i="3"/>
  <c r="R102" i="3" s="1"/>
  <c r="M103" i="3" l="1"/>
  <c r="R103" i="3" s="1"/>
  <c r="I104" i="3"/>
  <c r="K59" i="3"/>
  <c r="L59" i="3" s="1"/>
  <c r="N59" i="3" s="1"/>
  <c r="W60" i="3" l="1"/>
  <c r="Y60" i="3" s="1"/>
  <c r="J60" i="3"/>
  <c r="M104" i="3"/>
  <c r="R104" i="3" s="1"/>
  <c r="I105" i="3"/>
  <c r="I106" i="3" l="1"/>
  <c r="M105" i="3"/>
  <c r="R105" i="3" s="1"/>
  <c r="K60" i="3"/>
  <c r="L60" i="3" s="1"/>
  <c r="N60" i="3" s="1"/>
  <c r="W61" i="3" l="1"/>
  <c r="Y61" i="3" s="1"/>
  <c r="J61" i="3"/>
  <c r="I107" i="3"/>
  <c r="M106" i="3"/>
  <c r="R106" i="3" s="1"/>
  <c r="I108" i="3" l="1"/>
  <c r="M107" i="3"/>
  <c r="R107" i="3" s="1"/>
  <c r="K61" i="3"/>
  <c r="L61" i="3" s="1"/>
  <c r="N61" i="3" s="1"/>
  <c r="W62" i="3" l="1"/>
  <c r="Y62" i="3" s="1"/>
  <c r="J62" i="3"/>
  <c r="M108" i="3"/>
  <c r="R108" i="3" s="1"/>
  <c r="I109" i="3"/>
  <c r="I110" i="3" l="1"/>
  <c r="M109" i="3"/>
  <c r="R109" i="3" s="1"/>
  <c r="K62" i="3"/>
  <c r="L62" i="3" s="1"/>
  <c r="N62" i="3" s="1"/>
  <c r="W63" i="3" l="1"/>
  <c r="Y63" i="3" s="1"/>
  <c r="J63" i="3"/>
  <c r="M110" i="3"/>
  <c r="R110" i="3" s="1"/>
  <c r="I111" i="3"/>
  <c r="M111" i="3" l="1"/>
  <c r="R111" i="3" s="1"/>
  <c r="I112" i="3"/>
  <c r="K63" i="3"/>
  <c r="L63" i="3" s="1"/>
  <c r="N63" i="3" s="1"/>
  <c r="W64" i="3" l="1"/>
  <c r="Y64" i="3" s="1"/>
  <c r="J64" i="3"/>
  <c r="M112" i="3"/>
  <c r="R112" i="3" s="1"/>
  <c r="I113" i="3"/>
  <c r="M113" i="3" l="1"/>
  <c r="R113" i="3" s="1"/>
  <c r="I114" i="3"/>
  <c r="K64" i="3"/>
  <c r="L64" i="3" s="1"/>
  <c r="N64" i="3" s="1"/>
  <c r="W65" i="3" l="1"/>
  <c r="Y65" i="3" s="1"/>
  <c r="J65" i="3"/>
  <c r="I115" i="3"/>
  <c r="M114" i="3"/>
  <c r="R114" i="3" s="1"/>
  <c r="I116" i="3" l="1"/>
  <c r="M115" i="3"/>
  <c r="R115" i="3" s="1"/>
  <c r="K65" i="3"/>
  <c r="L65" i="3" s="1"/>
  <c r="N65" i="3" s="1"/>
  <c r="W66" i="3" l="1"/>
  <c r="Y66" i="3" s="1"/>
  <c r="J66" i="3"/>
  <c r="M116" i="3"/>
  <c r="R116" i="3" s="1"/>
  <c r="I117" i="3"/>
  <c r="M117" i="3" l="1"/>
  <c r="R117" i="3" s="1"/>
  <c r="I118" i="3"/>
  <c r="K66" i="3"/>
  <c r="L66" i="3" s="1"/>
  <c r="N66" i="3" s="1"/>
  <c r="W67" i="3" l="1"/>
  <c r="Y67" i="3" s="1"/>
  <c r="J67" i="3"/>
  <c r="I119" i="3"/>
  <c r="M118" i="3"/>
  <c r="R118" i="3" s="1"/>
  <c r="M119" i="3" l="1"/>
  <c r="R119" i="3" s="1"/>
  <c r="I120" i="3"/>
  <c r="K67" i="3"/>
  <c r="L67" i="3" s="1"/>
  <c r="N67" i="3" s="1"/>
  <c r="W68" i="3" l="1"/>
  <c r="Y68" i="3" s="1"/>
  <c r="J68" i="3"/>
  <c r="M120" i="3"/>
  <c r="R120" i="3" s="1"/>
  <c r="I121" i="3"/>
  <c r="I122" i="3" l="1"/>
  <c r="M121" i="3"/>
  <c r="R121" i="3" s="1"/>
  <c r="K68" i="3"/>
  <c r="L68" i="3" s="1"/>
  <c r="N68" i="3" s="1"/>
  <c r="W69" i="3" l="1"/>
  <c r="Y69" i="3" s="1"/>
  <c r="J69" i="3"/>
  <c r="I123" i="3"/>
  <c r="M122" i="3"/>
  <c r="R122" i="3" s="1"/>
  <c r="I124" i="3" l="1"/>
  <c r="M123" i="3"/>
  <c r="R123" i="3" s="1"/>
  <c r="K69" i="3"/>
  <c r="L69" i="3" s="1"/>
  <c r="N69" i="3" s="1"/>
  <c r="W70" i="3" l="1"/>
  <c r="Y70" i="3" s="1"/>
  <c r="J70" i="3"/>
  <c r="M124" i="3"/>
  <c r="R124" i="3" s="1"/>
  <c r="I125" i="3"/>
  <c r="I126" i="3" l="1"/>
  <c r="M125" i="3"/>
  <c r="R125" i="3" s="1"/>
  <c r="K70" i="3"/>
  <c r="L70" i="3" s="1"/>
  <c r="N70" i="3" s="1"/>
  <c r="W71" i="3" l="1"/>
  <c r="Y71" i="3" s="1"/>
  <c r="J71" i="3"/>
  <c r="M126" i="3"/>
  <c r="R126" i="3" s="1"/>
  <c r="I127" i="3"/>
  <c r="M127" i="3" l="1"/>
  <c r="R127" i="3" s="1"/>
  <c r="I128" i="3"/>
  <c r="K71" i="3"/>
  <c r="L71" i="3" s="1"/>
  <c r="N71" i="3" s="1"/>
  <c r="W72" i="3" l="1"/>
  <c r="Y72" i="3" s="1"/>
  <c r="J72" i="3"/>
  <c r="M128" i="3"/>
  <c r="R128" i="3" s="1"/>
  <c r="I129" i="3"/>
  <c r="M129" i="3" l="1"/>
  <c r="R129" i="3" s="1"/>
  <c r="I130" i="3"/>
  <c r="K72" i="3"/>
  <c r="L72" i="3" s="1"/>
  <c r="N72" i="3" s="1"/>
  <c r="W73" i="3" l="1"/>
  <c r="Y73" i="3" s="1"/>
  <c r="J73" i="3"/>
  <c r="I131" i="3"/>
  <c r="M130" i="3"/>
  <c r="R130" i="3" s="1"/>
  <c r="I132" i="3" l="1"/>
  <c r="M131" i="3"/>
  <c r="R131" i="3" s="1"/>
  <c r="K73" i="3"/>
  <c r="L73" i="3" s="1"/>
  <c r="N73" i="3" s="1"/>
  <c r="W74" i="3" l="1"/>
  <c r="Y74" i="3" s="1"/>
  <c r="J74" i="3"/>
  <c r="M132" i="3"/>
  <c r="R132" i="3" s="1"/>
  <c r="I133" i="3"/>
  <c r="I134" i="3" l="1"/>
  <c r="M133" i="3"/>
  <c r="R133" i="3" s="1"/>
  <c r="K74" i="3"/>
  <c r="L74" i="3" s="1"/>
  <c r="N74" i="3" s="1"/>
  <c r="W75" i="3" l="1"/>
  <c r="Y75" i="3" s="1"/>
  <c r="J75" i="3"/>
  <c r="I135" i="3"/>
  <c r="M134" i="3"/>
  <c r="R134" i="3" s="1"/>
  <c r="M135" i="3" l="1"/>
  <c r="R135" i="3" s="1"/>
  <c r="I136" i="3"/>
  <c r="K75" i="3"/>
  <c r="L75" i="3" s="1"/>
  <c r="N75" i="3" s="1"/>
  <c r="W76" i="3" l="1"/>
  <c r="Y76" i="3" s="1"/>
  <c r="J76" i="3"/>
  <c r="M136" i="3"/>
  <c r="R136" i="3" s="1"/>
  <c r="I137" i="3"/>
  <c r="M137" i="3" l="1"/>
  <c r="R137" i="3" s="1"/>
  <c r="I138" i="3"/>
  <c r="K76" i="3"/>
  <c r="L76" i="3" s="1"/>
  <c r="N76" i="3" s="1"/>
  <c r="W77" i="3" l="1"/>
  <c r="Y77" i="3" s="1"/>
  <c r="J77" i="3"/>
  <c r="I139" i="3"/>
  <c r="M138" i="3"/>
  <c r="R138" i="3" s="1"/>
  <c r="I140" i="3" l="1"/>
  <c r="M139" i="3"/>
  <c r="R139" i="3" s="1"/>
  <c r="K77" i="3"/>
  <c r="L77" i="3" s="1"/>
  <c r="N77" i="3" s="1"/>
  <c r="W78" i="3" l="1"/>
  <c r="Y78" i="3" s="1"/>
  <c r="J78" i="3"/>
  <c r="M140" i="3"/>
  <c r="R140" i="3" s="1"/>
  <c r="I141" i="3"/>
  <c r="M141" i="3" l="1"/>
  <c r="R141" i="3" s="1"/>
  <c r="I142" i="3"/>
  <c r="K78" i="3"/>
  <c r="L78" i="3" s="1"/>
  <c r="N78" i="3" s="1"/>
  <c r="W79" i="3" l="1"/>
  <c r="Y79" i="3" s="1"/>
  <c r="J79" i="3"/>
  <c r="I143" i="3"/>
  <c r="M142" i="3"/>
  <c r="R142" i="3" s="1"/>
  <c r="M143" i="3" l="1"/>
  <c r="R143" i="3" s="1"/>
  <c r="I144" i="3"/>
  <c r="K79" i="3"/>
  <c r="L79" i="3" s="1"/>
  <c r="N79" i="3" s="1"/>
  <c r="W80" i="3" l="1"/>
  <c r="Y80" i="3" s="1"/>
  <c r="J80" i="3"/>
  <c r="M144" i="3"/>
  <c r="R144" i="3" s="1"/>
  <c r="I145" i="3"/>
  <c r="I146" i="3" l="1"/>
  <c r="M145" i="3"/>
  <c r="R145" i="3" s="1"/>
  <c r="K80" i="3"/>
  <c r="L80" i="3" s="1"/>
  <c r="N80" i="3" s="1"/>
  <c r="W81" i="3" l="1"/>
  <c r="Y81" i="3" s="1"/>
  <c r="J81" i="3"/>
  <c r="I147" i="3"/>
  <c r="M146" i="3"/>
  <c r="R146" i="3" s="1"/>
  <c r="I148" i="3" l="1"/>
  <c r="M147" i="3"/>
  <c r="R147" i="3" s="1"/>
  <c r="K81" i="3"/>
  <c r="L81" i="3" s="1"/>
  <c r="N81" i="3" s="1"/>
  <c r="W82" i="3" l="1"/>
  <c r="Y82" i="3" s="1"/>
  <c r="J82" i="3"/>
  <c r="M148" i="3"/>
  <c r="R148" i="3" s="1"/>
  <c r="I149" i="3"/>
  <c r="K82" i="3" l="1"/>
  <c r="L82" i="3" s="1"/>
  <c r="N82" i="3" s="1"/>
  <c r="I150" i="3"/>
  <c r="M149" i="3"/>
  <c r="R149" i="3" s="1"/>
  <c r="W83" i="3" l="1"/>
  <c r="Y83" i="3" s="1"/>
  <c r="J83" i="3"/>
  <c r="I151" i="3"/>
  <c r="M150" i="3"/>
  <c r="R150" i="3" s="1"/>
  <c r="K83" i="3" l="1"/>
  <c r="L83" i="3" s="1"/>
  <c r="N83" i="3" s="1"/>
  <c r="M151" i="3"/>
  <c r="R151" i="3" s="1"/>
  <c r="I152" i="3"/>
  <c r="W84" i="3" l="1"/>
  <c r="Y84" i="3" s="1"/>
  <c r="J84" i="3"/>
  <c r="M152" i="3"/>
  <c r="R152" i="3" s="1"/>
  <c r="I153" i="3"/>
  <c r="K84" i="3" l="1"/>
  <c r="L84" i="3" s="1"/>
  <c r="N84" i="3" s="1"/>
  <c r="I154" i="3"/>
  <c r="M153" i="3"/>
  <c r="R153" i="3" s="1"/>
  <c r="W85" i="3" l="1"/>
  <c r="Y85" i="3" s="1"/>
  <c r="J85" i="3"/>
  <c r="M154" i="3"/>
  <c r="R154" i="3" s="1"/>
  <c r="I155" i="3"/>
  <c r="K85" i="3" l="1"/>
  <c r="L85" i="3" s="1"/>
  <c r="N85" i="3"/>
  <c r="I156" i="3"/>
  <c r="M155" i="3"/>
  <c r="R155" i="3" s="1"/>
  <c r="W86" i="3" l="1"/>
  <c r="Y86" i="3" s="1"/>
  <c r="J86" i="3"/>
  <c r="M156" i="3"/>
  <c r="R156" i="3" s="1"/>
  <c r="I157" i="3"/>
  <c r="K86" i="3" l="1"/>
  <c r="L86" i="3" s="1"/>
  <c r="N86" i="3" s="1"/>
  <c r="I158" i="3"/>
  <c r="M157" i="3"/>
  <c r="R157" i="3" s="1"/>
  <c r="W87" i="3" l="1"/>
  <c r="Y87" i="3" s="1"/>
  <c r="J87" i="3"/>
  <c r="I159" i="3"/>
  <c r="M158" i="3"/>
  <c r="R158" i="3" s="1"/>
  <c r="K87" i="3" l="1"/>
  <c r="L87" i="3" s="1"/>
  <c r="N87" i="3" s="1"/>
  <c r="M159" i="3"/>
  <c r="R159" i="3" s="1"/>
  <c r="I160" i="3"/>
  <c r="W88" i="3" l="1"/>
  <c r="Y88" i="3" s="1"/>
  <c r="J88" i="3"/>
  <c r="M160" i="3"/>
  <c r="R160" i="3" s="1"/>
  <c r="I161" i="3"/>
  <c r="K88" i="3" l="1"/>
  <c r="L88" i="3" s="1"/>
  <c r="N88" i="3" s="1"/>
  <c r="M161" i="3"/>
  <c r="R161" i="3" s="1"/>
  <c r="I162" i="3"/>
  <c r="W89" i="3" l="1"/>
  <c r="Y89" i="3" s="1"/>
  <c r="J89" i="3"/>
  <c r="M162" i="3"/>
  <c r="R162" i="3" s="1"/>
  <c r="I163" i="3"/>
  <c r="K89" i="3" l="1"/>
  <c r="L89" i="3" s="1"/>
  <c r="N89" i="3"/>
  <c r="I164" i="3"/>
  <c r="M163" i="3"/>
  <c r="R163" i="3" s="1"/>
  <c r="W90" i="3" l="1"/>
  <c r="Y90" i="3" s="1"/>
  <c r="J90" i="3"/>
  <c r="I165" i="3"/>
  <c r="M164" i="3"/>
  <c r="R164" i="3" s="1"/>
  <c r="K90" i="3" l="1"/>
  <c r="L90" i="3" s="1"/>
  <c r="N90" i="3" s="1"/>
  <c r="I166" i="3"/>
  <c r="M165" i="3"/>
  <c r="R165" i="3" s="1"/>
  <c r="W91" i="3" l="1"/>
  <c r="Y91" i="3" s="1"/>
  <c r="J91" i="3"/>
  <c r="M166" i="3"/>
  <c r="R166" i="3" s="1"/>
  <c r="I167" i="3"/>
  <c r="K91" i="3" l="1"/>
  <c r="L91" i="3" s="1"/>
  <c r="N91" i="3" s="1"/>
  <c r="I168" i="3"/>
  <c r="M167" i="3"/>
  <c r="R167" i="3" s="1"/>
  <c r="W92" i="3" l="1"/>
  <c r="Y92" i="3" s="1"/>
  <c r="J92" i="3"/>
  <c r="I169" i="3"/>
  <c r="M168" i="3"/>
  <c r="R168" i="3" s="1"/>
  <c r="K92" i="3" l="1"/>
  <c r="L92" i="3" s="1"/>
  <c r="N92" i="3" s="1"/>
  <c r="M169" i="3"/>
  <c r="R169" i="3" s="1"/>
  <c r="I170" i="3"/>
  <c r="W93" i="3" l="1"/>
  <c r="Y93" i="3" s="1"/>
  <c r="J93" i="3"/>
  <c r="M170" i="3"/>
  <c r="R170" i="3" s="1"/>
  <c r="I171" i="3"/>
  <c r="K93" i="3" l="1"/>
  <c r="L93" i="3" s="1"/>
  <c r="N93" i="3"/>
  <c r="M171" i="3"/>
  <c r="R171" i="3" s="1"/>
  <c r="I172" i="3"/>
  <c r="W94" i="3" l="1"/>
  <c r="Y94" i="3" s="1"/>
  <c r="J94" i="3"/>
  <c r="I173" i="3"/>
  <c r="M172" i="3"/>
  <c r="R172" i="3" s="1"/>
  <c r="K94" i="3" l="1"/>
  <c r="L94" i="3" s="1"/>
  <c r="N94" i="3" s="1"/>
  <c r="I174" i="3"/>
  <c r="M173" i="3"/>
  <c r="R173" i="3" s="1"/>
  <c r="W95" i="3" l="1"/>
  <c r="Y95" i="3" s="1"/>
  <c r="J95" i="3"/>
  <c r="I175" i="3"/>
  <c r="M174" i="3"/>
  <c r="R174" i="3" s="1"/>
  <c r="K95" i="3" l="1"/>
  <c r="L95" i="3" s="1"/>
  <c r="N95" i="3" s="1"/>
  <c r="M175" i="3"/>
  <c r="R175" i="3" s="1"/>
  <c r="I176" i="3"/>
  <c r="W96" i="3" l="1"/>
  <c r="Y96" i="3" s="1"/>
  <c r="J96" i="3"/>
  <c r="I177" i="3"/>
  <c r="M176" i="3"/>
  <c r="R176" i="3" s="1"/>
  <c r="K96" i="3" l="1"/>
  <c r="L96" i="3" s="1"/>
  <c r="N96" i="3" s="1"/>
  <c r="M177" i="3"/>
  <c r="R177" i="3" s="1"/>
  <c r="I178" i="3"/>
  <c r="W97" i="3" l="1"/>
  <c r="Y97" i="3" s="1"/>
  <c r="J97" i="3"/>
  <c r="M178" i="3"/>
  <c r="R178" i="3" s="1"/>
  <c r="I179" i="3"/>
  <c r="K97" i="3" l="1"/>
  <c r="L97" i="3" s="1"/>
  <c r="N97" i="3"/>
  <c r="I180" i="3"/>
  <c r="M179" i="3"/>
  <c r="R179" i="3" s="1"/>
  <c r="W98" i="3" l="1"/>
  <c r="Y98" i="3" s="1"/>
  <c r="J98" i="3"/>
  <c r="I181" i="3"/>
  <c r="M180" i="3"/>
  <c r="R180" i="3" s="1"/>
  <c r="K98" i="3" l="1"/>
  <c r="L98" i="3" s="1"/>
  <c r="N98" i="3" s="1"/>
  <c r="I182" i="3"/>
  <c r="M181" i="3"/>
  <c r="R181" i="3" s="1"/>
  <c r="W99" i="3" l="1"/>
  <c r="Y99" i="3" s="1"/>
  <c r="J99" i="3"/>
  <c r="I183" i="3"/>
  <c r="M182" i="3"/>
  <c r="R182" i="3" s="1"/>
  <c r="K99" i="3" l="1"/>
  <c r="L99" i="3" s="1"/>
  <c r="N99" i="3"/>
  <c r="M183" i="3"/>
  <c r="R183" i="3" s="1"/>
  <c r="I184" i="3"/>
  <c r="W100" i="3" l="1"/>
  <c r="Y100" i="3" s="1"/>
  <c r="J100" i="3"/>
  <c r="I185" i="3"/>
  <c r="M184" i="3"/>
  <c r="R184" i="3" s="1"/>
  <c r="K100" i="3" l="1"/>
  <c r="L100" i="3" s="1"/>
  <c r="N100" i="3"/>
  <c r="I186" i="3"/>
  <c r="M185" i="3"/>
  <c r="R185" i="3" s="1"/>
  <c r="W101" i="3" l="1"/>
  <c r="Y101" i="3" s="1"/>
  <c r="J101" i="3"/>
  <c r="I187" i="3"/>
  <c r="M186" i="3"/>
  <c r="R186" i="3" s="1"/>
  <c r="K101" i="3" l="1"/>
  <c r="L101" i="3" s="1"/>
  <c r="N101" i="3"/>
  <c r="I188" i="3"/>
  <c r="M187" i="3"/>
  <c r="R187" i="3" s="1"/>
  <c r="W102" i="3" l="1"/>
  <c r="Y102" i="3" s="1"/>
  <c r="J102" i="3"/>
  <c r="M188" i="3"/>
  <c r="R188" i="3" s="1"/>
  <c r="I189" i="3"/>
  <c r="K102" i="3" l="1"/>
  <c r="L102" i="3" s="1"/>
  <c r="N102" i="3" s="1"/>
  <c r="I190" i="3"/>
  <c r="M189" i="3"/>
  <c r="R189" i="3" s="1"/>
  <c r="W103" i="3" l="1"/>
  <c r="Y103" i="3" s="1"/>
  <c r="J103" i="3"/>
  <c r="I191" i="3"/>
  <c r="M190" i="3"/>
  <c r="R190" i="3" s="1"/>
  <c r="K103" i="3" l="1"/>
  <c r="L103" i="3" s="1"/>
  <c r="N103" i="3" s="1"/>
  <c r="M191" i="3"/>
  <c r="R191" i="3" s="1"/>
  <c r="I192" i="3"/>
  <c r="W104" i="3" l="1"/>
  <c r="Y104" i="3" s="1"/>
  <c r="J104" i="3"/>
  <c r="M192" i="3"/>
  <c r="R192" i="3" s="1"/>
  <c r="I193" i="3"/>
  <c r="K104" i="3" l="1"/>
  <c r="L104" i="3" s="1"/>
  <c r="N104" i="3" s="1"/>
  <c r="M193" i="3"/>
  <c r="R193" i="3" s="1"/>
  <c r="I194" i="3"/>
  <c r="W105" i="3" l="1"/>
  <c r="Y105" i="3" s="1"/>
  <c r="J105" i="3"/>
  <c r="I195" i="3"/>
  <c r="M194" i="3"/>
  <c r="R194" i="3" s="1"/>
  <c r="K105" i="3" l="1"/>
  <c r="L105" i="3" s="1"/>
  <c r="N105" i="3" s="1"/>
  <c r="I196" i="3"/>
  <c r="M195" i="3"/>
  <c r="R195" i="3" s="1"/>
  <c r="W106" i="3" l="1"/>
  <c r="Y106" i="3" s="1"/>
  <c r="J106" i="3"/>
  <c r="I197" i="3"/>
  <c r="M196" i="3"/>
  <c r="R196" i="3" s="1"/>
  <c r="K106" i="3" l="1"/>
  <c r="L106" i="3" s="1"/>
  <c r="N106" i="3" s="1"/>
  <c r="I198" i="3"/>
  <c r="M197" i="3"/>
  <c r="R197" i="3" s="1"/>
  <c r="W107" i="3" l="1"/>
  <c r="Y107" i="3" s="1"/>
  <c r="J107" i="3"/>
  <c r="M198" i="3"/>
  <c r="R198" i="3" s="1"/>
  <c r="I199" i="3"/>
  <c r="K107" i="3" l="1"/>
  <c r="L107" i="3" s="1"/>
  <c r="N107" i="3" s="1"/>
  <c r="M199" i="3"/>
  <c r="R199" i="3" s="1"/>
  <c r="I200" i="3"/>
  <c r="W108" i="3" l="1"/>
  <c r="Y108" i="3" s="1"/>
  <c r="J108" i="3"/>
  <c r="M200" i="3"/>
  <c r="R200" i="3" s="1"/>
  <c r="I201" i="3"/>
  <c r="K108" i="3" l="1"/>
  <c r="L108" i="3" s="1"/>
  <c r="N108" i="3"/>
  <c r="M201" i="3"/>
  <c r="R201" i="3" s="1"/>
  <c r="I202" i="3"/>
  <c r="W109" i="3" l="1"/>
  <c r="Y109" i="3" s="1"/>
  <c r="J109" i="3"/>
  <c r="I203" i="3"/>
  <c r="M202" i="3"/>
  <c r="R202" i="3" s="1"/>
  <c r="K109" i="3" l="1"/>
  <c r="L109" i="3" s="1"/>
  <c r="N109" i="3" s="1"/>
  <c r="M203" i="3"/>
  <c r="R203" i="3" s="1"/>
  <c r="I204" i="3"/>
  <c r="W110" i="3" l="1"/>
  <c r="Y110" i="3" s="1"/>
  <c r="J110" i="3"/>
  <c r="M204" i="3"/>
  <c r="R204" i="3" s="1"/>
  <c r="I205" i="3"/>
  <c r="K110" i="3" l="1"/>
  <c r="L110" i="3" s="1"/>
  <c r="N110" i="3" s="1"/>
  <c r="M205" i="3"/>
  <c r="R205" i="3" s="1"/>
  <c r="I206" i="3"/>
  <c r="W111" i="3" l="1"/>
  <c r="Y111" i="3" s="1"/>
  <c r="J111" i="3"/>
  <c r="M206" i="3"/>
  <c r="R206" i="3" s="1"/>
  <c r="I207" i="3"/>
  <c r="K111" i="3" l="1"/>
  <c r="L111" i="3" s="1"/>
  <c r="N111" i="3" s="1"/>
  <c r="M207" i="3"/>
  <c r="R207" i="3" s="1"/>
  <c r="I208" i="3"/>
  <c r="W112" i="3" l="1"/>
  <c r="Y112" i="3" s="1"/>
  <c r="J112" i="3"/>
  <c r="I209" i="3"/>
  <c r="M208" i="3"/>
  <c r="R208" i="3" s="1"/>
  <c r="K112" i="3" l="1"/>
  <c r="L112" i="3" s="1"/>
  <c r="N112" i="3" s="1"/>
  <c r="I210" i="3"/>
  <c r="M209" i="3"/>
  <c r="R209" i="3" s="1"/>
  <c r="W113" i="3" l="1"/>
  <c r="Y113" i="3" s="1"/>
  <c r="J113" i="3"/>
  <c r="I211" i="3"/>
  <c r="M210" i="3"/>
  <c r="R210" i="3" s="1"/>
  <c r="K113" i="3" l="1"/>
  <c r="L113" i="3" s="1"/>
  <c r="N113" i="3"/>
  <c r="M211" i="3"/>
  <c r="R211" i="3" s="1"/>
  <c r="I212" i="3"/>
  <c r="W114" i="3" l="1"/>
  <c r="Y114" i="3" s="1"/>
  <c r="J114" i="3"/>
  <c r="M212" i="3"/>
  <c r="R212" i="3" s="1"/>
  <c r="I213" i="3"/>
  <c r="K114" i="3" l="1"/>
  <c r="L114" i="3" s="1"/>
  <c r="N114" i="3" s="1"/>
  <c r="I214" i="3"/>
  <c r="M213" i="3"/>
  <c r="R213" i="3" s="1"/>
  <c r="W115" i="3" l="1"/>
  <c r="Y115" i="3" s="1"/>
  <c r="J115" i="3"/>
  <c r="M214" i="3"/>
  <c r="R214" i="3" s="1"/>
  <c r="I215" i="3"/>
  <c r="K115" i="3" l="1"/>
  <c r="L115" i="3" s="1"/>
  <c r="N115" i="3" s="1"/>
  <c r="M215" i="3"/>
  <c r="R215" i="3" s="1"/>
  <c r="I216" i="3"/>
  <c r="W116" i="3" l="1"/>
  <c r="Y116" i="3" s="1"/>
  <c r="J116" i="3"/>
  <c r="M216" i="3"/>
  <c r="R216" i="3" s="1"/>
  <c r="I217" i="3"/>
  <c r="K116" i="3" l="1"/>
  <c r="L116" i="3" s="1"/>
  <c r="N116" i="3" s="1"/>
  <c r="I218" i="3"/>
  <c r="M217" i="3"/>
  <c r="R217" i="3" s="1"/>
  <c r="W117" i="3" l="1"/>
  <c r="Y117" i="3" s="1"/>
  <c r="J117" i="3"/>
  <c r="I219" i="3"/>
  <c r="M218" i="3"/>
  <c r="R218" i="3" s="1"/>
  <c r="K117" i="3" l="1"/>
  <c r="L117" i="3" s="1"/>
  <c r="N117" i="3" s="1"/>
  <c r="I220" i="3"/>
  <c r="M219" i="3"/>
  <c r="R219" i="3" s="1"/>
  <c r="W118" i="3" l="1"/>
  <c r="Y118" i="3" s="1"/>
  <c r="J118" i="3"/>
  <c r="I221" i="3"/>
  <c r="M220" i="3"/>
  <c r="R220" i="3" s="1"/>
  <c r="K118" i="3" l="1"/>
  <c r="L118" i="3" s="1"/>
  <c r="N118" i="3"/>
  <c r="I222" i="3"/>
  <c r="M221" i="3"/>
  <c r="R221" i="3" s="1"/>
  <c r="W119" i="3" l="1"/>
  <c r="Y119" i="3" s="1"/>
  <c r="J119" i="3"/>
  <c r="M222" i="3"/>
  <c r="R222" i="3" s="1"/>
  <c r="I223" i="3"/>
  <c r="K119" i="3" l="1"/>
  <c r="L119" i="3" s="1"/>
  <c r="N119" i="3" s="1"/>
  <c r="M223" i="3"/>
  <c r="R223" i="3" s="1"/>
  <c r="I224" i="3"/>
  <c r="W120" i="3" l="1"/>
  <c r="Y120" i="3" s="1"/>
  <c r="J120" i="3"/>
  <c r="M224" i="3"/>
  <c r="R224" i="3" s="1"/>
  <c r="I225" i="3"/>
  <c r="K120" i="3" l="1"/>
  <c r="L120" i="3" s="1"/>
  <c r="N120" i="3"/>
  <c r="M225" i="3"/>
  <c r="R225" i="3" s="1"/>
  <c r="I226" i="3"/>
  <c r="W121" i="3" l="1"/>
  <c r="Y121" i="3" s="1"/>
  <c r="J121" i="3"/>
  <c r="I227" i="3"/>
  <c r="M226" i="3"/>
  <c r="R226" i="3" s="1"/>
  <c r="K121" i="3" l="1"/>
  <c r="L121" i="3" s="1"/>
  <c r="N121" i="3" s="1"/>
  <c r="M227" i="3"/>
  <c r="R227" i="3" s="1"/>
  <c r="I228" i="3"/>
  <c r="W122" i="3" l="1"/>
  <c r="Y122" i="3" s="1"/>
  <c r="J122" i="3"/>
  <c r="M228" i="3"/>
  <c r="R228" i="3" s="1"/>
  <c r="I229" i="3"/>
  <c r="K122" i="3" l="1"/>
  <c r="L122" i="3" s="1"/>
  <c r="N122" i="3"/>
  <c r="M229" i="3"/>
  <c r="R229" i="3" s="1"/>
  <c r="I230" i="3"/>
  <c r="W123" i="3" l="1"/>
  <c r="Y123" i="3" s="1"/>
  <c r="J123" i="3"/>
  <c r="I231" i="3"/>
  <c r="M230" i="3"/>
  <c r="R230" i="3" s="1"/>
  <c r="K123" i="3" l="1"/>
  <c r="L123" i="3" s="1"/>
  <c r="N123" i="3" s="1"/>
  <c r="M231" i="3"/>
  <c r="R231" i="3" s="1"/>
  <c r="I232" i="3"/>
  <c r="W124" i="3" l="1"/>
  <c r="Y124" i="3" s="1"/>
  <c r="J124" i="3"/>
  <c r="M232" i="3"/>
  <c r="R232" i="3" s="1"/>
  <c r="I233" i="3"/>
  <c r="K124" i="3" l="1"/>
  <c r="L124" i="3" s="1"/>
  <c r="N124" i="3"/>
  <c r="M233" i="3"/>
  <c r="R233" i="3" s="1"/>
  <c r="I234" i="3"/>
  <c r="W125" i="3" l="1"/>
  <c r="Y125" i="3" s="1"/>
  <c r="J125" i="3"/>
  <c r="M234" i="3"/>
  <c r="R234" i="3" s="1"/>
  <c r="I235" i="3"/>
  <c r="K125" i="3" l="1"/>
  <c r="L125" i="3" s="1"/>
  <c r="N125" i="3"/>
  <c r="M235" i="3"/>
  <c r="R235" i="3" s="1"/>
  <c r="I236" i="3"/>
  <c r="W126" i="3" l="1"/>
  <c r="Y126" i="3" s="1"/>
  <c r="J126" i="3"/>
  <c r="M236" i="3"/>
  <c r="R236" i="3" s="1"/>
  <c r="I237" i="3"/>
  <c r="K126" i="3" l="1"/>
  <c r="L126" i="3" s="1"/>
  <c r="N126" i="3" s="1"/>
  <c r="M237" i="3"/>
  <c r="R237" i="3" s="1"/>
  <c r="I238" i="3"/>
  <c r="W127" i="3" l="1"/>
  <c r="Y127" i="3" s="1"/>
  <c r="J127" i="3"/>
  <c r="I239" i="3"/>
  <c r="M238" i="3"/>
  <c r="R238" i="3" s="1"/>
  <c r="K127" i="3" l="1"/>
  <c r="L127" i="3" s="1"/>
  <c r="N127" i="3" s="1"/>
  <c r="M239" i="3"/>
  <c r="R239" i="3" s="1"/>
  <c r="I240" i="3"/>
  <c r="W128" i="3" l="1"/>
  <c r="Y128" i="3" s="1"/>
  <c r="J128" i="3"/>
  <c r="M240" i="3"/>
  <c r="R240" i="3" s="1"/>
  <c r="I241" i="3"/>
  <c r="K128" i="3" l="1"/>
  <c r="L128" i="3" s="1"/>
  <c r="N128" i="3"/>
  <c r="M241" i="3"/>
  <c r="R241" i="3" s="1"/>
  <c r="I242" i="3"/>
  <c r="W129" i="3" l="1"/>
  <c r="Y129" i="3" s="1"/>
  <c r="J129" i="3"/>
  <c r="M242" i="3"/>
  <c r="R242" i="3" s="1"/>
  <c r="I243" i="3"/>
  <c r="K129" i="3" l="1"/>
  <c r="L129" i="3" s="1"/>
  <c r="N129" i="3"/>
  <c r="M243" i="3"/>
  <c r="R243" i="3" s="1"/>
  <c r="I244" i="3"/>
  <c r="W130" i="3" l="1"/>
  <c r="Y130" i="3" s="1"/>
  <c r="J130" i="3"/>
  <c r="I245" i="3"/>
  <c r="M244" i="3"/>
  <c r="R244" i="3" s="1"/>
  <c r="K130" i="3" l="1"/>
  <c r="L130" i="3" s="1"/>
  <c r="N130" i="3" s="1"/>
  <c r="M245" i="3"/>
  <c r="R245" i="3" s="1"/>
  <c r="I246" i="3"/>
  <c r="W131" i="3" l="1"/>
  <c r="Y131" i="3" s="1"/>
  <c r="J131" i="3"/>
  <c r="M246" i="3"/>
  <c r="R246" i="3" s="1"/>
  <c r="I247" i="3"/>
  <c r="K131" i="3" l="1"/>
  <c r="L131" i="3" s="1"/>
  <c r="N131" i="3" s="1"/>
  <c r="M247" i="3"/>
  <c r="R247" i="3" s="1"/>
  <c r="I248" i="3"/>
  <c r="W132" i="3" l="1"/>
  <c r="Y132" i="3" s="1"/>
  <c r="J132" i="3"/>
  <c r="M248" i="3"/>
  <c r="R248" i="3" s="1"/>
  <c r="I249" i="3"/>
  <c r="K132" i="3" l="1"/>
  <c r="L132" i="3" s="1"/>
  <c r="N132" i="3" s="1"/>
  <c r="M249" i="3"/>
  <c r="R249" i="3" s="1"/>
  <c r="I250" i="3"/>
  <c r="W133" i="3" l="1"/>
  <c r="Y133" i="3" s="1"/>
  <c r="J133" i="3"/>
  <c r="I251" i="3"/>
  <c r="M250" i="3"/>
  <c r="R250" i="3" s="1"/>
  <c r="K133" i="3" l="1"/>
  <c r="L133" i="3" s="1"/>
  <c r="N133" i="3" s="1"/>
  <c r="I252" i="3"/>
  <c r="M251" i="3"/>
  <c r="R251" i="3" s="1"/>
  <c r="W134" i="3" l="1"/>
  <c r="Y134" i="3" s="1"/>
  <c r="J134" i="3"/>
  <c r="I253" i="3"/>
  <c r="M252" i="3"/>
  <c r="R252" i="3" s="1"/>
  <c r="K134" i="3" l="1"/>
  <c r="L134" i="3" s="1"/>
  <c r="N134" i="3"/>
  <c r="M253" i="3"/>
  <c r="R253" i="3" s="1"/>
  <c r="I254" i="3"/>
  <c r="W135" i="3" l="1"/>
  <c r="Y135" i="3" s="1"/>
  <c r="J135" i="3"/>
  <c r="I255" i="3"/>
  <c r="M254" i="3"/>
  <c r="R254" i="3" s="1"/>
  <c r="K135" i="3" l="1"/>
  <c r="L135" i="3" s="1"/>
  <c r="N135" i="3" s="1"/>
  <c r="M255" i="3"/>
  <c r="R255" i="3" s="1"/>
  <c r="I256" i="3"/>
  <c r="W136" i="3" l="1"/>
  <c r="Y136" i="3" s="1"/>
  <c r="J136" i="3"/>
  <c r="M256" i="3"/>
  <c r="R256" i="3" s="1"/>
  <c r="I257" i="3"/>
  <c r="K136" i="3" l="1"/>
  <c r="L136" i="3" s="1"/>
  <c r="N136" i="3" s="1"/>
  <c r="M257" i="3"/>
  <c r="R257" i="3" s="1"/>
  <c r="I258" i="3"/>
  <c r="W137" i="3" l="1"/>
  <c r="Y137" i="3" s="1"/>
  <c r="J137" i="3"/>
  <c r="I259" i="3"/>
  <c r="M258" i="3"/>
  <c r="R258" i="3" s="1"/>
  <c r="K137" i="3" l="1"/>
  <c r="L137" i="3" s="1"/>
  <c r="N137" i="3" s="1"/>
  <c r="I260" i="3"/>
  <c r="M259" i="3"/>
  <c r="R259" i="3" s="1"/>
  <c r="W138" i="3" l="1"/>
  <c r="Y138" i="3" s="1"/>
  <c r="J138" i="3"/>
  <c r="M260" i="3"/>
  <c r="R260" i="3" s="1"/>
  <c r="I261" i="3"/>
  <c r="K138" i="3" l="1"/>
  <c r="L138" i="3" s="1"/>
  <c r="N138" i="3" s="1"/>
  <c r="M261" i="3"/>
  <c r="R261" i="3" s="1"/>
  <c r="I262" i="3"/>
  <c r="W139" i="3" l="1"/>
  <c r="Y139" i="3" s="1"/>
  <c r="J139" i="3"/>
  <c r="M262" i="3"/>
  <c r="R262" i="3" s="1"/>
  <c r="I263" i="3"/>
  <c r="K139" i="3" l="1"/>
  <c r="L139" i="3" s="1"/>
  <c r="N139" i="3" s="1"/>
  <c r="M263" i="3"/>
  <c r="R263" i="3" s="1"/>
  <c r="I264" i="3"/>
  <c r="W140" i="3" l="1"/>
  <c r="Y140" i="3" s="1"/>
  <c r="J140" i="3"/>
  <c r="M264" i="3"/>
  <c r="R264" i="3" s="1"/>
  <c r="I265" i="3"/>
  <c r="K140" i="3" l="1"/>
  <c r="L140" i="3" s="1"/>
  <c r="N140" i="3" s="1"/>
  <c r="I266" i="3"/>
  <c r="M265" i="3"/>
  <c r="R265" i="3" s="1"/>
  <c r="W141" i="3" l="1"/>
  <c r="Y141" i="3" s="1"/>
  <c r="J141" i="3"/>
  <c r="I267" i="3"/>
  <c r="M266" i="3"/>
  <c r="R266" i="3" s="1"/>
  <c r="K141" i="3" l="1"/>
  <c r="L141" i="3" s="1"/>
  <c r="N141" i="3" s="1"/>
  <c r="I268" i="3"/>
  <c r="M267" i="3"/>
  <c r="R267" i="3" s="1"/>
  <c r="W142" i="3" l="1"/>
  <c r="Y142" i="3" s="1"/>
  <c r="J142" i="3"/>
  <c r="M268" i="3"/>
  <c r="R268" i="3" s="1"/>
  <c r="I269" i="3"/>
  <c r="K142" i="3" l="1"/>
  <c r="L142" i="3" s="1"/>
  <c r="N142" i="3"/>
  <c r="M269" i="3"/>
  <c r="R269" i="3" s="1"/>
  <c r="I270" i="3"/>
  <c r="W143" i="3" l="1"/>
  <c r="Y143" i="3" s="1"/>
  <c r="J143" i="3"/>
  <c r="I271" i="3"/>
  <c r="M270" i="3"/>
  <c r="R270" i="3" s="1"/>
  <c r="K143" i="3" l="1"/>
  <c r="L143" i="3" s="1"/>
  <c r="N143" i="3" s="1"/>
  <c r="M271" i="3"/>
  <c r="R271" i="3" s="1"/>
  <c r="I272" i="3"/>
  <c r="W144" i="3" l="1"/>
  <c r="Y144" i="3" s="1"/>
  <c r="J144" i="3"/>
  <c r="M272" i="3"/>
  <c r="R272" i="3" s="1"/>
  <c r="I273" i="3"/>
  <c r="K144" i="3" l="1"/>
  <c r="L144" i="3" s="1"/>
  <c r="N144" i="3" s="1"/>
  <c r="M273" i="3"/>
  <c r="R273" i="3" s="1"/>
  <c r="I274" i="3"/>
  <c r="W145" i="3" l="1"/>
  <c r="Y145" i="3" s="1"/>
  <c r="J145" i="3"/>
  <c r="I275" i="3"/>
  <c r="M274" i="3"/>
  <c r="R274" i="3" s="1"/>
  <c r="K145" i="3" l="1"/>
  <c r="L145" i="3" s="1"/>
  <c r="N145" i="3"/>
  <c r="I276" i="3"/>
  <c r="M275" i="3"/>
  <c r="R275" i="3" s="1"/>
  <c r="W146" i="3" l="1"/>
  <c r="Y146" i="3" s="1"/>
  <c r="J146" i="3"/>
  <c r="I277" i="3"/>
  <c r="M276" i="3"/>
  <c r="R276" i="3" s="1"/>
  <c r="K146" i="3" l="1"/>
  <c r="L146" i="3" s="1"/>
  <c r="N146" i="3" s="1"/>
  <c r="I278" i="3"/>
  <c r="M277" i="3"/>
  <c r="R277" i="3" s="1"/>
  <c r="W147" i="3" l="1"/>
  <c r="Y147" i="3" s="1"/>
  <c r="J147" i="3"/>
  <c r="M278" i="3"/>
  <c r="R278" i="3" s="1"/>
  <c r="I279" i="3"/>
  <c r="K147" i="3" l="1"/>
  <c r="L147" i="3" s="1"/>
  <c r="N147" i="3" s="1"/>
  <c r="M279" i="3"/>
  <c r="R279" i="3" s="1"/>
  <c r="I280" i="3"/>
  <c r="W148" i="3" l="1"/>
  <c r="Y148" i="3" s="1"/>
  <c r="J148" i="3"/>
  <c r="M280" i="3"/>
  <c r="R280" i="3" s="1"/>
  <c r="I281" i="3"/>
  <c r="K148" i="3" l="1"/>
  <c r="L148" i="3" s="1"/>
  <c r="N148" i="3"/>
  <c r="M281" i="3"/>
  <c r="R281" i="3" s="1"/>
  <c r="I282" i="3"/>
  <c r="W149" i="3" l="1"/>
  <c r="Y149" i="3" s="1"/>
  <c r="J149" i="3"/>
  <c r="I283" i="3"/>
  <c r="M282" i="3"/>
  <c r="R282" i="3" s="1"/>
  <c r="K149" i="3" l="1"/>
  <c r="L149" i="3" s="1"/>
  <c r="N149" i="3"/>
  <c r="I284" i="3"/>
  <c r="M283" i="3"/>
  <c r="R283" i="3" s="1"/>
  <c r="W150" i="3" l="1"/>
  <c r="Y150" i="3" s="1"/>
  <c r="J150" i="3"/>
  <c r="I285" i="3"/>
  <c r="M284" i="3"/>
  <c r="R284" i="3" s="1"/>
  <c r="K150" i="3" l="1"/>
  <c r="L150" i="3" s="1"/>
  <c r="N150" i="3" s="1"/>
  <c r="I286" i="3"/>
  <c r="M285" i="3"/>
  <c r="R285" i="3" s="1"/>
  <c r="W151" i="3" l="1"/>
  <c r="Y151" i="3" s="1"/>
  <c r="J151" i="3"/>
  <c r="I287" i="3"/>
  <c r="M286" i="3"/>
  <c r="R286" i="3" s="1"/>
  <c r="K151" i="3" l="1"/>
  <c r="L151" i="3" s="1"/>
  <c r="N151" i="3"/>
  <c r="M287" i="3"/>
  <c r="R287" i="3" s="1"/>
  <c r="I288" i="3"/>
  <c r="W152" i="3" l="1"/>
  <c r="Y152" i="3" s="1"/>
  <c r="J152" i="3"/>
  <c r="M288" i="3"/>
  <c r="R288" i="3" s="1"/>
  <c r="I289" i="3"/>
  <c r="K152" i="3" l="1"/>
  <c r="L152" i="3" s="1"/>
  <c r="N152" i="3"/>
  <c r="M289" i="3"/>
  <c r="R289" i="3" s="1"/>
  <c r="I290" i="3"/>
  <c r="W153" i="3" l="1"/>
  <c r="Y153" i="3" s="1"/>
  <c r="J153" i="3"/>
  <c r="I291" i="3"/>
  <c r="M290" i="3"/>
  <c r="R290" i="3" s="1"/>
  <c r="K153" i="3" l="1"/>
  <c r="L153" i="3" s="1"/>
  <c r="N153" i="3"/>
  <c r="I292" i="3"/>
  <c r="M291" i="3"/>
  <c r="R291" i="3" s="1"/>
  <c r="W154" i="3" l="1"/>
  <c r="Y154" i="3" s="1"/>
  <c r="J154" i="3"/>
  <c r="I293" i="3"/>
  <c r="M292" i="3"/>
  <c r="R292" i="3" s="1"/>
  <c r="K154" i="3" l="1"/>
  <c r="L154" i="3" s="1"/>
  <c r="N154" i="3"/>
  <c r="M293" i="3"/>
  <c r="R293" i="3" s="1"/>
  <c r="I294" i="3"/>
  <c r="W155" i="3" l="1"/>
  <c r="Y155" i="3" s="1"/>
  <c r="J155" i="3"/>
  <c r="M294" i="3"/>
  <c r="R294" i="3" s="1"/>
  <c r="I295" i="3"/>
  <c r="K155" i="3" l="1"/>
  <c r="L155" i="3" s="1"/>
  <c r="N155" i="3" s="1"/>
  <c r="M295" i="3"/>
  <c r="R295" i="3" s="1"/>
  <c r="I296" i="3"/>
  <c r="W156" i="3" l="1"/>
  <c r="Y156" i="3" s="1"/>
  <c r="J156" i="3"/>
  <c r="M296" i="3"/>
  <c r="R296" i="3" s="1"/>
  <c r="I297" i="3"/>
  <c r="K156" i="3" l="1"/>
  <c r="L156" i="3" s="1"/>
  <c r="N156" i="3" s="1"/>
  <c r="M297" i="3"/>
  <c r="R297" i="3" s="1"/>
  <c r="I298" i="3"/>
  <c r="W157" i="3" l="1"/>
  <c r="Y157" i="3" s="1"/>
  <c r="J157" i="3"/>
  <c r="M298" i="3"/>
  <c r="R298" i="3" s="1"/>
  <c r="I299" i="3"/>
  <c r="K157" i="3" l="1"/>
  <c r="L157" i="3" s="1"/>
  <c r="N157" i="3" s="1"/>
  <c r="I300" i="3"/>
  <c r="M299" i="3"/>
  <c r="R299" i="3" s="1"/>
  <c r="W158" i="3" l="1"/>
  <c r="Y158" i="3" s="1"/>
  <c r="J158" i="3"/>
  <c r="I301" i="3"/>
  <c r="M300" i="3"/>
  <c r="R300" i="3" s="1"/>
  <c r="K158" i="3" l="1"/>
  <c r="L158" i="3" s="1"/>
  <c r="N158" i="3" s="1"/>
  <c r="I302" i="3"/>
  <c r="M301" i="3"/>
  <c r="R301" i="3" s="1"/>
  <c r="W159" i="3" l="1"/>
  <c r="Y159" i="3" s="1"/>
  <c r="J159" i="3"/>
  <c r="I303" i="3"/>
  <c r="M302" i="3"/>
  <c r="R302" i="3" s="1"/>
  <c r="K159" i="3" l="1"/>
  <c r="L159" i="3" s="1"/>
  <c r="N159" i="3" s="1"/>
  <c r="M303" i="3"/>
  <c r="R303" i="3" s="1"/>
  <c r="I304" i="3"/>
  <c r="W160" i="3" l="1"/>
  <c r="Y160" i="3" s="1"/>
  <c r="J160" i="3"/>
  <c r="M304" i="3"/>
  <c r="R304" i="3" s="1"/>
  <c r="I305" i="3"/>
  <c r="K160" i="3" l="1"/>
  <c r="L160" i="3" s="1"/>
  <c r="N160" i="3" s="1"/>
  <c r="M305" i="3"/>
  <c r="R305" i="3" s="1"/>
  <c r="I306" i="3"/>
  <c r="W161" i="3" l="1"/>
  <c r="Y161" i="3" s="1"/>
  <c r="J161" i="3"/>
  <c r="M306" i="3"/>
  <c r="R306" i="3" s="1"/>
  <c r="I307" i="3"/>
  <c r="K161" i="3" l="1"/>
  <c r="L161" i="3" s="1"/>
  <c r="N161" i="3" s="1"/>
  <c r="I308" i="3"/>
  <c r="M307" i="3"/>
  <c r="R307" i="3" s="1"/>
  <c r="W162" i="3" l="1"/>
  <c r="Y162" i="3" s="1"/>
  <c r="J162" i="3"/>
  <c r="M308" i="3"/>
  <c r="R308" i="3" s="1"/>
  <c r="I309" i="3"/>
  <c r="K162" i="3" l="1"/>
  <c r="L162" i="3" s="1"/>
  <c r="N162" i="3"/>
  <c r="I310" i="3"/>
  <c r="M309" i="3"/>
  <c r="R309" i="3" s="1"/>
  <c r="W163" i="3" l="1"/>
  <c r="Y163" i="3" s="1"/>
  <c r="J163" i="3"/>
  <c r="I311" i="3"/>
  <c r="M310" i="3"/>
  <c r="R310" i="3" s="1"/>
  <c r="K163" i="3" l="1"/>
  <c r="L163" i="3" s="1"/>
  <c r="N163" i="3"/>
  <c r="M311" i="3"/>
  <c r="R311" i="3" s="1"/>
  <c r="I312" i="3"/>
  <c r="W164" i="3" l="1"/>
  <c r="Y164" i="3" s="1"/>
  <c r="J164" i="3"/>
  <c r="M312" i="3"/>
  <c r="R312" i="3" s="1"/>
  <c r="I313" i="3"/>
  <c r="K164" i="3" l="1"/>
  <c r="L164" i="3" s="1"/>
  <c r="N164" i="3" s="1"/>
  <c r="I314" i="3"/>
  <c r="M313" i="3"/>
  <c r="R313" i="3" s="1"/>
  <c r="W165" i="3" l="1"/>
  <c r="Y165" i="3" s="1"/>
  <c r="J165" i="3"/>
  <c r="M314" i="3"/>
  <c r="R314" i="3" s="1"/>
  <c r="I315" i="3"/>
  <c r="K165" i="3" l="1"/>
  <c r="L165" i="3" s="1"/>
  <c r="N165" i="3"/>
  <c r="I316" i="3"/>
  <c r="M315" i="3"/>
  <c r="R315" i="3" s="1"/>
  <c r="W166" i="3" l="1"/>
  <c r="Y166" i="3" s="1"/>
  <c r="J166" i="3"/>
  <c r="I317" i="3"/>
  <c r="M316" i="3"/>
  <c r="R316" i="3" s="1"/>
  <c r="K166" i="3" l="1"/>
  <c r="L166" i="3" s="1"/>
  <c r="N166" i="3"/>
  <c r="I318" i="3"/>
  <c r="M317" i="3"/>
  <c r="R317" i="3" s="1"/>
  <c r="W167" i="3" l="1"/>
  <c r="Y167" i="3" s="1"/>
  <c r="J167" i="3"/>
  <c r="M318" i="3"/>
  <c r="R318" i="3" s="1"/>
  <c r="I319" i="3"/>
  <c r="K167" i="3" l="1"/>
  <c r="L167" i="3" s="1"/>
  <c r="N167" i="3"/>
  <c r="M319" i="3"/>
  <c r="R319" i="3" s="1"/>
  <c r="I320" i="3"/>
  <c r="W168" i="3" l="1"/>
  <c r="Y168" i="3" s="1"/>
  <c r="J168" i="3"/>
  <c r="M320" i="3"/>
  <c r="R320" i="3" s="1"/>
  <c r="I321" i="3"/>
  <c r="K168" i="3" l="1"/>
  <c r="L168" i="3" s="1"/>
  <c r="N168" i="3" s="1"/>
  <c r="M321" i="3"/>
  <c r="R321" i="3" s="1"/>
  <c r="W169" i="3" l="1"/>
  <c r="Y169" i="3" s="1"/>
  <c r="J169" i="3"/>
  <c r="K169" i="3" l="1"/>
  <c r="N21" i="1"/>
  <c r="T21" i="1"/>
  <c r="C26" i="1" s="1"/>
  <c r="W19" i="1"/>
  <c r="K16" i="1"/>
  <c r="V21" i="1"/>
  <c r="C28" i="1" s="1"/>
  <c r="I23" i="1"/>
  <c r="L169" i="3" l="1"/>
  <c r="N169" i="3" s="1"/>
  <c r="M23" i="1"/>
  <c r="R23" i="1" s="1"/>
  <c r="I24" i="1"/>
  <c r="M22" i="1"/>
  <c r="W22" i="1"/>
  <c r="J22" i="1"/>
  <c r="Q21" i="1"/>
  <c r="W170" i="3" l="1"/>
  <c r="Y170" i="3" s="1"/>
  <c r="J170" i="3"/>
  <c r="M24" i="1"/>
  <c r="R24" i="1" s="1"/>
  <c r="I25" i="1"/>
  <c r="X2" i="1"/>
  <c r="R22" i="1"/>
  <c r="Y22" i="1" s="1"/>
  <c r="C12" i="1" s="1"/>
  <c r="K22" i="1"/>
  <c r="L22" i="1" s="1"/>
  <c r="N22" i="1" s="1"/>
  <c r="K170" i="3" l="1"/>
  <c r="J23" i="1"/>
  <c r="W23" i="1"/>
  <c r="M25" i="1"/>
  <c r="R25" i="1" s="1"/>
  <c r="I26" i="1"/>
  <c r="L170" i="3" l="1"/>
  <c r="N170" i="3" s="1"/>
  <c r="M26" i="1"/>
  <c r="R26" i="1" s="1"/>
  <c r="I27" i="1"/>
  <c r="K23" i="1"/>
  <c r="Y23" i="1"/>
  <c r="W171" i="3" l="1"/>
  <c r="Y171" i="3" s="1"/>
  <c r="J171" i="3"/>
  <c r="L23" i="1"/>
  <c r="N23" i="1" s="1"/>
  <c r="M27" i="1"/>
  <c r="R27" i="1" s="1"/>
  <c r="I28" i="1"/>
  <c r="K171" i="3" l="1"/>
  <c r="M28" i="1"/>
  <c r="R28" i="1" s="1"/>
  <c r="I29" i="1"/>
  <c r="W24" i="1"/>
  <c r="J24" i="1"/>
  <c r="L171" i="3" l="1"/>
  <c r="N171" i="3" s="1"/>
  <c r="M29" i="1"/>
  <c r="R29" i="1" s="1"/>
  <c r="I30" i="1"/>
  <c r="Y24" i="1"/>
  <c r="K24" i="1"/>
  <c r="W172" i="3" l="1"/>
  <c r="Y172" i="3" s="1"/>
  <c r="J172" i="3"/>
  <c r="M30" i="1"/>
  <c r="R30" i="1" s="1"/>
  <c r="I31" i="1"/>
  <c r="L24" i="1"/>
  <c r="N24" i="1" s="1"/>
  <c r="K172" i="3" l="1"/>
  <c r="W25" i="1"/>
  <c r="J25" i="1"/>
  <c r="M31" i="1"/>
  <c r="R31" i="1" s="1"/>
  <c r="I32" i="1"/>
  <c r="L172" i="3" l="1"/>
  <c r="N172" i="3" s="1"/>
  <c r="M32" i="1"/>
  <c r="R32" i="1" s="1"/>
  <c r="I33" i="1"/>
  <c r="K25" i="1"/>
  <c r="Y25" i="1"/>
  <c r="W173" i="3" l="1"/>
  <c r="Y173" i="3" s="1"/>
  <c r="J173" i="3"/>
  <c r="M33" i="1"/>
  <c r="R33" i="1" s="1"/>
  <c r="I34" i="1"/>
  <c r="L25" i="1"/>
  <c r="N25" i="1" s="1"/>
  <c r="K173" i="3" l="1"/>
  <c r="W26" i="1"/>
  <c r="Y26" i="1" s="1"/>
  <c r="J26" i="1"/>
  <c r="M34" i="1"/>
  <c r="R34" i="1" s="1"/>
  <c r="I35" i="1"/>
  <c r="L173" i="3" l="1"/>
  <c r="N173" i="3" s="1"/>
  <c r="K26" i="1"/>
  <c r="M35" i="1"/>
  <c r="R35" i="1" s="1"/>
  <c r="I36" i="1"/>
  <c r="W174" i="3" l="1"/>
  <c r="Y174" i="3" s="1"/>
  <c r="J174" i="3"/>
  <c r="L26" i="1"/>
  <c r="N26" i="1" s="1"/>
  <c r="M36" i="1"/>
  <c r="R36" i="1" s="1"/>
  <c r="I37" i="1"/>
  <c r="K174" i="3" l="1"/>
  <c r="L174" i="3" s="1"/>
  <c r="N174" i="3"/>
  <c r="M37" i="1"/>
  <c r="R37" i="1" s="1"/>
  <c r="I38" i="1"/>
  <c r="W27" i="1"/>
  <c r="Y27" i="1" s="1"/>
  <c r="J27" i="1"/>
  <c r="W175" i="3" l="1"/>
  <c r="Y175" i="3" s="1"/>
  <c r="J175" i="3"/>
  <c r="M38" i="1"/>
  <c r="R38" i="1" s="1"/>
  <c r="I39" i="1"/>
  <c r="K27" i="1"/>
  <c r="L27" i="1" s="1"/>
  <c r="N27" i="1" s="1"/>
  <c r="K175" i="3" l="1"/>
  <c r="L175" i="3" s="1"/>
  <c r="N175" i="3"/>
  <c r="W28" i="1"/>
  <c r="Y28" i="1" s="1"/>
  <c r="J28" i="1"/>
  <c r="M39" i="1"/>
  <c r="R39" i="1" s="1"/>
  <c r="I40" i="1"/>
  <c r="W176" i="3" l="1"/>
  <c r="Y176" i="3" s="1"/>
  <c r="J176" i="3"/>
  <c r="M40" i="1"/>
  <c r="R40" i="1" s="1"/>
  <c r="I41" i="1"/>
  <c r="K28" i="1"/>
  <c r="L28" i="1" s="1"/>
  <c r="N28" i="1" s="1"/>
  <c r="K176" i="3" l="1"/>
  <c r="L176" i="3" s="1"/>
  <c r="N176" i="3"/>
  <c r="W29" i="1"/>
  <c r="Y29" i="1" s="1"/>
  <c r="J29" i="1"/>
  <c r="M41" i="1"/>
  <c r="R41" i="1" s="1"/>
  <c r="I42" i="1"/>
  <c r="W177" i="3" l="1"/>
  <c r="Y177" i="3" s="1"/>
  <c r="J177" i="3"/>
  <c r="M42" i="1"/>
  <c r="R42" i="1" s="1"/>
  <c r="I43" i="1"/>
  <c r="K29" i="1"/>
  <c r="L29" i="1" s="1"/>
  <c r="N29" i="1" s="1"/>
  <c r="K177" i="3" l="1"/>
  <c r="L177" i="3" s="1"/>
  <c r="N177" i="3" s="1"/>
  <c r="W30" i="1"/>
  <c r="Y30" i="1" s="1"/>
  <c r="J30" i="1"/>
  <c r="M43" i="1"/>
  <c r="R43" i="1" s="1"/>
  <c r="I44" i="1"/>
  <c r="W178" i="3" l="1"/>
  <c r="Y178" i="3" s="1"/>
  <c r="J178" i="3"/>
  <c r="M44" i="1"/>
  <c r="R44" i="1" s="1"/>
  <c r="I45" i="1"/>
  <c r="K30" i="1"/>
  <c r="L30" i="1" s="1"/>
  <c r="N30" i="1" s="1"/>
  <c r="K178" i="3" l="1"/>
  <c r="L178" i="3" s="1"/>
  <c r="N178" i="3"/>
  <c r="M45" i="1"/>
  <c r="R45" i="1" s="1"/>
  <c r="I46" i="1"/>
  <c r="W31" i="1"/>
  <c r="Y31" i="1" s="1"/>
  <c r="J31" i="1"/>
  <c r="W179" i="3" l="1"/>
  <c r="Y179" i="3" s="1"/>
  <c r="J179" i="3"/>
  <c r="K31" i="1"/>
  <c r="L31" i="1" s="1"/>
  <c r="N31" i="1" s="1"/>
  <c r="M46" i="1"/>
  <c r="R46" i="1" s="1"/>
  <c r="I47" i="1"/>
  <c r="K179" i="3" l="1"/>
  <c r="L179" i="3" s="1"/>
  <c r="N179" i="3" s="1"/>
  <c r="W32" i="1"/>
  <c r="Y32" i="1" s="1"/>
  <c r="J32" i="1"/>
  <c r="M47" i="1"/>
  <c r="R47" i="1" s="1"/>
  <c r="I48" i="1"/>
  <c r="W180" i="3" l="1"/>
  <c r="Y180" i="3" s="1"/>
  <c r="J180" i="3"/>
  <c r="K32" i="1"/>
  <c r="L32" i="1" s="1"/>
  <c r="N32" i="1" s="1"/>
  <c r="M48" i="1"/>
  <c r="R48" i="1" s="1"/>
  <c r="I49" i="1"/>
  <c r="K180" i="3" l="1"/>
  <c r="L180" i="3" s="1"/>
  <c r="N180" i="3"/>
  <c r="W33" i="1"/>
  <c r="Y33" i="1" s="1"/>
  <c r="J33" i="1"/>
  <c r="M49" i="1"/>
  <c r="R49" i="1" s="1"/>
  <c r="I50" i="1"/>
  <c r="W181" i="3" l="1"/>
  <c r="Y181" i="3" s="1"/>
  <c r="J181" i="3"/>
  <c r="K33" i="1"/>
  <c r="L33" i="1" s="1"/>
  <c r="N33" i="1" s="1"/>
  <c r="M50" i="1"/>
  <c r="R50" i="1" s="1"/>
  <c r="I51" i="1"/>
  <c r="K181" i="3" l="1"/>
  <c r="L181" i="3" s="1"/>
  <c r="N181" i="3"/>
  <c r="W34" i="1"/>
  <c r="Y34" i="1" s="1"/>
  <c r="J34" i="1"/>
  <c r="M51" i="1"/>
  <c r="R51" i="1" s="1"/>
  <c r="I52" i="1"/>
  <c r="W182" i="3" l="1"/>
  <c r="Y182" i="3" s="1"/>
  <c r="J182" i="3"/>
  <c r="M52" i="1"/>
  <c r="R52" i="1" s="1"/>
  <c r="I53" i="1"/>
  <c r="K34" i="1"/>
  <c r="L34" i="1" s="1"/>
  <c r="N34" i="1" s="1"/>
  <c r="K182" i="3" l="1"/>
  <c r="L182" i="3" s="1"/>
  <c r="N182" i="3" s="1"/>
  <c r="M53" i="1"/>
  <c r="R53" i="1" s="1"/>
  <c r="I54" i="1"/>
  <c r="W35" i="1"/>
  <c r="Y35" i="1" s="1"/>
  <c r="J35" i="1"/>
  <c r="W183" i="3" l="1"/>
  <c r="Y183" i="3" s="1"/>
  <c r="J183" i="3"/>
  <c r="M54" i="1"/>
  <c r="R54" i="1" s="1"/>
  <c r="I55" i="1"/>
  <c r="K35" i="1"/>
  <c r="L35" i="1" s="1"/>
  <c r="N35" i="1" s="1"/>
  <c r="K183" i="3" l="1"/>
  <c r="L183" i="3" s="1"/>
  <c r="N183" i="3"/>
  <c r="W36" i="1"/>
  <c r="Y36" i="1" s="1"/>
  <c r="J36" i="1"/>
  <c r="M55" i="1"/>
  <c r="R55" i="1" s="1"/>
  <c r="I56" i="1"/>
  <c r="W184" i="3" l="1"/>
  <c r="Y184" i="3" s="1"/>
  <c r="J184" i="3"/>
  <c r="M56" i="1"/>
  <c r="R56" i="1" s="1"/>
  <c r="I57" i="1"/>
  <c r="K36" i="1"/>
  <c r="L36" i="1" s="1"/>
  <c r="N36" i="1" s="1"/>
  <c r="K184" i="3" l="1"/>
  <c r="L184" i="3" s="1"/>
  <c r="N184" i="3"/>
  <c r="W37" i="1"/>
  <c r="Y37" i="1" s="1"/>
  <c r="J37" i="1"/>
  <c r="M57" i="1"/>
  <c r="R57" i="1" s="1"/>
  <c r="I58" i="1"/>
  <c r="W185" i="3" l="1"/>
  <c r="Y185" i="3" s="1"/>
  <c r="J185" i="3"/>
  <c r="M58" i="1"/>
  <c r="R58" i="1" s="1"/>
  <c r="I59" i="1"/>
  <c r="K37" i="1"/>
  <c r="L37" i="1" s="1"/>
  <c r="N37" i="1" s="1"/>
  <c r="K185" i="3" l="1"/>
  <c r="L185" i="3" s="1"/>
  <c r="N185" i="3" s="1"/>
  <c r="W38" i="1"/>
  <c r="Y38" i="1" s="1"/>
  <c r="J38" i="1"/>
  <c r="M59" i="1"/>
  <c r="R59" i="1" s="1"/>
  <c r="I60" i="1"/>
  <c r="W186" i="3" l="1"/>
  <c r="Y186" i="3" s="1"/>
  <c r="J186" i="3"/>
  <c r="M60" i="1"/>
  <c r="R60" i="1" s="1"/>
  <c r="I61" i="1"/>
  <c r="K38" i="1"/>
  <c r="L38" i="1" s="1"/>
  <c r="N38" i="1" s="1"/>
  <c r="K186" i="3" l="1"/>
  <c r="L186" i="3" s="1"/>
  <c r="N186" i="3" s="1"/>
  <c r="W39" i="1"/>
  <c r="Y39" i="1" s="1"/>
  <c r="J39" i="1"/>
  <c r="M61" i="1"/>
  <c r="R61" i="1" s="1"/>
  <c r="I62" i="1"/>
  <c r="W187" i="3" l="1"/>
  <c r="Y187" i="3" s="1"/>
  <c r="J187" i="3"/>
  <c r="M62" i="1"/>
  <c r="R62" i="1" s="1"/>
  <c r="I63" i="1"/>
  <c r="K39" i="1"/>
  <c r="L39" i="1" s="1"/>
  <c r="N39" i="1" s="1"/>
  <c r="K187" i="3" l="1"/>
  <c r="L187" i="3" s="1"/>
  <c r="N187" i="3"/>
  <c r="W40" i="1"/>
  <c r="Y40" i="1" s="1"/>
  <c r="J40" i="1"/>
  <c r="M63" i="1"/>
  <c r="R63" i="1" s="1"/>
  <c r="I64" i="1"/>
  <c r="W188" i="3" l="1"/>
  <c r="Y188" i="3" s="1"/>
  <c r="J188" i="3"/>
  <c r="M64" i="1"/>
  <c r="R64" i="1" s="1"/>
  <c r="I65" i="1"/>
  <c r="K40" i="1"/>
  <c r="L40" i="1" s="1"/>
  <c r="N40" i="1" s="1"/>
  <c r="K188" i="3" l="1"/>
  <c r="L188" i="3" s="1"/>
  <c r="N188" i="3"/>
  <c r="W41" i="1"/>
  <c r="Y41" i="1" s="1"/>
  <c r="J41" i="1"/>
  <c r="M65" i="1"/>
  <c r="R65" i="1" s="1"/>
  <c r="I66" i="1"/>
  <c r="W189" i="3" l="1"/>
  <c r="Y189" i="3" s="1"/>
  <c r="J189" i="3"/>
  <c r="M66" i="1"/>
  <c r="R66" i="1" s="1"/>
  <c r="I67" i="1"/>
  <c r="K41" i="1"/>
  <c r="L41" i="1" s="1"/>
  <c r="N41" i="1" s="1"/>
  <c r="K189" i="3" l="1"/>
  <c r="L189" i="3" s="1"/>
  <c r="N189" i="3" s="1"/>
  <c r="W42" i="1"/>
  <c r="Y42" i="1" s="1"/>
  <c r="J42" i="1"/>
  <c r="M67" i="1"/>
  <c r="R67" i="1" s="1"/>
  <c r="I68" i="1"/>
  <c r="W190" i="3" l="1"/>
  <c r="Y190" i="3" s="1"/>
  <c r="J190" i="3"/>
  <c r="M68" i="1"/>
  <c r="R68" i="1" s="1"/>
  <c r="I69" i="1"/>
  <c r="K42" i="1"/>
  <c r="L42" i="1" s="1"/>
  <c r="N42" i="1" s="1"/>
  <c r="K190" i="3" l="1"/>
  <c r="L190" i="3" s="1"/>
  <c r="N190" i="3"/>
  <c r="M69" i="1"/>
  <c r="R69" i="1" s="1"/>
  <c r="I70" i="1"/>
  <c r="W43" i="1"/>
  <c r="Y43" i="1" s="1"/>
  <c r="J43" i="1"/>
  <c r="W191" i="3" l="1"/>
  <c r="Y191" i="3" s="1"/>
  <c r="J191" i="3"/>
  <c r="K43" i="1"/>
  <c r="L43" i="1" s="1"/>
  <c r="N43" i="1" s="1"/>
  <c r="M70" i="1"/>
  <c r="R70" i="1" s="1"/>
  <c r="I71" i="1"/>
  <c r="K191" i="3" l="1"/>
  <c r="L191" i="3" s="1"/>
  <c r="N191" i="3"/>
  <c r="M71" i="1"/>
  <c r="R71" i="1" s="1"/>
  <c r="I72" i="1"/>
  <c r="W44" i="1"/>
  <c r="Y44" i="1" s="1"/>
  <c r="J44" i="1"/>
  <c r="W192" i="3" l="1"/>
  <c r="Y192" i="3" s="1"/>
  <c r="J192" i="3"/>
  <c r="M72" i="1"/>
  <c r="R72" i="1" s="1"/>
  <c r="I73" i="1"/>
  <c r="K44" i="1"/>
  <c r="L44" i="1" s="1"/>
  <c r="N44" i="1" s="1"/>
  <c r="K192" i="3" l="1"/>
  <c r="L192" i="3" s="1"/>
  <c r="N192" i="3" s="1"/>
  <c r="W45" i="1"/>
  <c r="Y45" i="1" s="1"/>
  <c r="J45" i="1"/>
  <c r="M73" i="1"/>
  <c r="R73" i="1" s="1"/>
  <c r="I74" i="1"/>
  <c r="W193" i="3" l="1"/>
  <c r="Y193" i="3" s="1"/>
  <c r="J193" i="3"/>
  <c r="M74" i="1"/>
  <c r="R74" i="1" s="1"/>
  <c r="I75" i="1"/>
  <c r="K45" i="1"/>
  <c r="L45" i="1" s="1"/>
  <c r="N45" i="1" s="1"/>
  <c r="K193" i="3" l="1"/>
  <c r="L193" i="3" s="1"/>
  <c r="N193" i="3"/>
  <c r="W46" i="1"/>
  <c r="Y46" i="1" s="1"/>
  <c r="J46" i="1"/>
  <c r="M75" i="1"/>
  <c r="R75" i="1" s="1"/>
  <c r="I76" i="1"/>
  <c r="W194" i="3" l="1"/>
  <c r="Y194" i="3" s="1"/>
  <c r="J194" i="3"/>
  <c r="M76" i="1"/>
  <c r="R76" i="1" s="1"/>
  <c r="I77" i="1"/>
  <c r="K46" i="1"/>
  <c r="L46" i="1" s="1"/>
  <c r="N46" i="1" s="1"/>
  <c r="K194" i="3" l="1"/>
  <c r="L194" i="3" s="1"/>
  <c r="N194" i="3" s="1"/>
  <c r="M77" i="1"/>
  <c r="R77" i="1" s="1"/>
  <c r="I78" i="1"/>
  <c r="W47" i="1"/>
  <c r="Y47" i="1" s="1"/>
  <c r="J47" i="1"/>
  <c r="W195" i="3" l="1"/>
  <c r="Y195" i="3" s="1"/>
  <c r="J195" i="3"/>
  <c r="K47" i="1"/>
  <c r="L47" i="1" s="1"/>
  <c r="N47" i="1" s="1"/>
  <c r="M78" i="1"/>
  <c r="R78" i="1" s="1"/>
  <c r="I79" i="1"/>
  <c r="K195" i="3" l="1"/>
  <c r="L195" i="3" s="1"/>
  <c r="N195" i="3" s="1"/>
  <c r="M79" i="1"/>
  <c r="R79" i="1" s="1"/>
  <c r="I80" i="1"/>
  <c r="W48" i="1"/>
  <c r="Y48" i="1" s="1"/>
  <c r="J48" i="1"/>
  <c r="W196" i="3" l="1"/>
  <c r="Y196" i="3" s="1"/>
  <c r="J196" i="3"/>
  <c r="M80" i="1"/>
  <c r="R80" i="1" s="1"/>
  <c r="I81" i="1"/>
  <c r="K48" i="1"/>
  <c r="L48" i="1" s="1"/>
  <c r="N48" i="1" s="1"/>
  <c r="K196" i="3" l="1"/>
  <c r="L196" i="3" s="1"/>
  <c r="N196" i="3" s="1"/>
  <c r="M81" i="1"/>
  <c r="R81" i="1" s="1"/>
  <c r="I82" i="1"/>
  <c r="W49" i="1"/>
  <c r="Y49" i="1" s="1"/>
  <c r="J49" i="1"/>
  <c r="W197" i="3" l="1"/>
  <c r="Y197" i="3" s="1"/>
  <c r="J197" i="3"/>
  <c r="K49" i="1"/>
  <c r="L49" i="1" s="1"/>
  <c r="N49" i="1" s="1"/>
  <c r="M82" i="1"/>
  <c r="R82" i="1" s="1"/>
  <c r="I83" i="1"/>
  <c r="K197" i="3" l="1"/>
  <c r="L197" i="3" s="1"/>
  <c r="N197" i="3"/>
  <c r="M83" i="1"/>
  <c r="R83" i="1" s="1"/>
  <c r="I84" i="1"/>
  <c r="W50" i="1"/>
  <c r="Y50" i="1" s="1"/>
  <c r="J50" i="1"/>
  <c r="W198" i="3" l="1"/>
  <c r="Y198" i="3" s="1"/>
  <c r="J198" i="3"/>
  <c r="M84" i="1"/>
  <c r="R84" i="1" s="1"/>
  <c r="I85" i="1"/>
  <c r="K50" i="1"/>
  <c r="L50" i="1" s="1"/>
  <c r="N50" i="1" s="1"/>
  <c r="K198" i="3" l="1"/>
  <c r="L198" i="3" s="1"/>
  <c r="N198" i="3"/>
  <c r="W51" i="1"/>
  <c r="Y51" i="1" s="1"/>
  <c r="J51" i="1"/>
  <c r="M85" i="1"/>
  <c r="R85" i="1" s="1"/>
  <c r="I86" i="1"/>
  <c r="W199" i="3" l="1"/>
  <c r="Y199" i="3" s="1"/>
  <c r="J199" i="3"/>
  <c r="M86" i="1"/>
  <c r="R86" i="1" s="1"/>
  <c r="I87" i="1"/>
  <c r="K51" i="1"/>
  <c r="L51" i="1" s="1"/>
  <c r="N51" i="1" s="1"/>
  <c r="K199" i="3" l="1"/>
  <c r="L199" i="3" s="1"/>
  <c r="N199" i="3" s="1"/>
  <c r="W52" i="1"/>
  <c r="Y52" i="1" s="1"/>
  <c r="J52" i="1"/>
  <c r="M87" i="1"/>
  <c r="R87" i="1" s="1"/>
  <c r="I88" i="1"/>
  <c r="W200" i="3" l="1"/>
  <c r="Y200" i="3" s="1"/>
  <c r="J200" i="3"/>
  <c r="M88" i="1"/>
  <c r="R88" i="1" s="1"/>
  <c r="I89" i="1"/>
  <c r="K52" i="1"/>
  <c r="L52" i="1" s="1"/>
  <c r="N52" i="1" s="1"/>
  <c r="K200" i="3" l="1"/>
  <c r="L200" i="3" s="1"/>
  <c r="N200" i="3" s="1"/>
  <c r="W53" i="1"/>
  <c r="Y53" i="1" s="1"/>
  <c r="J53" i="1"/>
  <c r="M89" i="1"/>
  <c r="R89" i="1" s="1"/>
  <c r="I90" i="1"/>
  <c r="W201" i="3" l="1"/>
  <c r="Y201" i="3" s="1"/>
  <c r="J201" i="3"/>
  <c r="M90" i="1"/>
  <c r="R90" i="1" s="1"/>
  <c r="I91" i="1"/>
  <c r="K53" i="1"/>
  <c r="L53" i="1" s="1"/>
  <c r="N53" i="1" s="1"/>
  <c r="K201" i="3" l="1"/>
  <c r="L201" i="3" s="1"/>
  <c r="N201" i="3"/>
  <c r="W54" i="1"/>
  <c r="Y54" i="1" s="1"/>
  <c r="J54" i="1"/>
  <c r="M91" i="1"/>
  <c r="R91" i="1" s="1"/>
  <c r="I92" i="1"/>
  <c r="W202" i="3" l="1"/>
  <c r="Y202" i="3" s="1"/>
  <c r="J202" i="3"/>
  <c r="M92" i="1"/>
  <c r="R92" i="1" s="1"/>
  <c r="I93" i="1"/>
  <c r="K54" i="1"/>
  <c r="L54" i="1" s="1"/>
  <c r="N54" i="1" s="1"/>
  <c r="K202" i="3" l="1"/>
  <c r="L202" i="3" s="1"/>
  <c r="N202" i="3" s="1"/>
  <c r="W55" i="1"/>
  <c r="Y55" i="1" s="1"/>
  <c r="J55" i="1"/>
  <c r="M93" i="1"/>
  <c r="R93" i="1" s="1"/>
  <c r="I94" i="1"/>
  <c r="W203" i="3" l="1"/>
  <c r="Y203" i="3" s="1"/>
  <c r="J203" i="3"/>
  <c r="M94" i="1"/>
  <c r="R94" i="1" s="1"/>
  <c r="I95" i="1"/>
  <c r="K55" i="1"/>
  <c r="L55" i="1" s="1"/>
  <c r="N55" i="1" s="1"/>
  <c r="K203" i="3" l="1"/>
  <c r="L203" i="3" s="1"/>
  <c r="N203" i="3" s="1"/>
  <c r="W56" i="1"/>
  <c r="Y56" i="1" s="1"/>
  <c r="J56" i="1"/>
  <c r="M95" i="1"/>
  <c r="R95" i="1" s="1"/>
  <c r="I96" i="1"/>
  <c r="W204" i="3" l="1"/>
  <c r="Y204" i="3" s="1"/>
  <c r="J204" i="3"/>
  <c r="M96" i="1"/>
  <c r="R96" i="1" s="1"/>
  <c r="I97" i="1"/>
  <c r="K56" i="1"/>
  <c r="L56" i="1" s="1"/>
  <c r="N56" i="1" s="1"/>
  <c r="K204" i="3" l="1"/>
  <c r="L204" i="3" s="1"/>
  <c r="N204" i="3" s="1"/>
  <c r="W57" i="1"/>
  <c r="Y57" i="1" s="1"/>
  <c r="J57" i="1"/>
  <c r="M97" i="1"/>
  <c r="R97" i="1" s="1"/>
  <c r="I98" i="1"/>
  <c r="W205" i="3" l="1"/>
  <c r="Y205" i="3" s="1"/>
  <c r="J205" i="3"/>
  <c r="M98" i="1"/>
  <c r="R98" i="1" s="1"/>
  <c r="I99" i="1"/>
  <c r="K57" i="1"/>
  <c r="L57" i="1" s="1"/>
  <c r="N57" i="1" s="1"/>
  <c r="K205" i="3" l="1"/>
  <c r="L205" i="3" s="1"/>
  <c r="N205" i="3"/>
  <c r="W58" i="1"/>
  <c r="Y58" i="1" s="1"/>
  <c r="J58" i="1"/>
  <c r="M99" i="1"/>
  <c r="R99" i="1" s="1"/>
  <c r="I100" i="1"/>
  <c r="W206" i="3" l="1"/>
  <c r="Y206" i="3" s="1"/>
  <c r="J206" i="3"/>
  <c r="I101" i="1"/>
  <c r="M100" i="1"/>
  <c r="R100" i="1" s="1"/>
  <c r="K58" i="1"/>
  <c r="L58" i="1" s="1"/>
  <c r="N58" i="1" s="1"/>
  <c r="K206" i="3" l="1"/>
  <c r="L206" i="3" s="1"/>
  <c r="N206" i="3" s="1"/>
  <c r="W59" i="1"/>
  <c r="Y59" i="1" s="1"/>
  <c r="J59" i="1"/>
  <c r="M101" i="1"/>
  <c r="R101" i="1" s="1"/>
  <c r="I102" i="1"/>
  <c r="W207" i="3" l="1"/>
  <c r="Y207" i="3" s="1"/>
  <c r="J207" i="3"/>
  <c r="M102" i="1"/>
  <c r="R102" i="1" s="1"/>
  <c r="I103" i="1"/>
  <c r="K59" i="1"/>
  <c r="L59" i="1" s="1"/>
  <c r="N59" i="1" s="1"/>
  <c r="K207" i="3" l="1"/>
  <c r="L207" i="3" s="1"/>
  <c r="N207" i="3"/>
  <c r="W60" i="1"/>
  <c r="Y60" i="1" s="1"/>
  <c r="J60" i="1"/>
  <c r="M103" i="1"/>
  <c r="R103" i="1" s="1"/>
  <c r="I104" i="1"/>
  <c r="W208" i="3" l="1"/>
  <c r="Y208" i="3" s="1"/>
  <c r="J208" i="3"/>
  <c r="M104" i="1"/>
  <c r="R104" i="1" s="1"/>
  <c r="I105" i="1"/>
  <c r="K60" i="1"/>
  <c r="L60" i="1" s="1"/>
  <c r="N60" i="1" s="1"/>
  <c r="K208" i="3" l="1"/>
  <c r="L208" i="3" s="1"/>
  <c r="N208" i="3"/>
  <c r="W61" i="1"/>
  <c r="Y61" i="1" s="1"/>
  <c r="J61" i="1"/>
  <c r="M105" i="1"/>
  <c r="R105" i="1" s="1"/>
  <c r="I106" i="1"/>
  <c r="W209" i="3" l="1"/>
  <c r="Y209" i="3" s="1"/>
  <c r="J209" i="3"/>
  <c r="M106" i="1"/>
  <c r="R106" i="1" s="1"/>
  <c r="I107" i="1"/>
  <c r="K61" i="1"/>
  <c r="L61" i="1" s="1"/>
  <c r="N61" i="1" s="1"/>
  <c r="K209" i="3" l="1"/>
  <c r="L209" i="3" s="1"/>
  <c r="N209" i="3" s="1"/>
  <c r="W62" i="1"/>
  <c r="Y62" i="1" s="1"/>
  <c r="J62" i="1"/>
  <c r="M107" i="1"/>
  <c r="R107" i="1" s="1"/>
  <c r="I108" i="1"/>
  <c r="W210" i="3" l="1"/>
  <c r="Y210" i="3" s="1"/>
  <c r="J210" i="3"/>
  <c r="M108" i="1"/>
  <c r="R108" i="1" s="1"/>
  <c r="I109" i="1"/>
  <c r="K62" i="1"/>
  <c r="L62" i="1" s="1"/>
  <c r="N62" i="1" s="1"/>
  <c r="K210" i="3" l="1"/>
  <c r="L210" i="3" s="1"/>
  <c r="N210" i="3" s="1"/>
  <c r="W63" i="1"/>
  <c r="Y63" i="1" s="1"/>
  <c r="J63" i="1"/>
  <c r="M109" i="1"/>
  <c r="R109" i="1" s="1"/>
  <c r="I110" i="1"/>
  <c r="W211" i="3" l="1"/>
  <c r="Y211" i="3" s="1"/>
  <c r="J211" i="3"/>
  <c r="M110" i="1"/>
  <c r="R110" i="1" s="1"/>
  <c r="I111" i="1"/>
  <c r="K63" i="1"/>
  <c r="L63" i="1" s="1"/>
  <c r="N63" i="1" s="1"/>
  <c r="K211" i="3" l="1"/>
  <c r="L211" i="3" s="1"/>
  <c r="N211" i="3"/>
  <c r="W64" i="1"/>
  <c r="Y64" i="1" s="1"/>
  <c r="J64" i="1"/>
  <c r="M111" i="1"/>
  <c r="R111" i="1" s="1"/>
  <c r="I112" i="1"/>
  <c r="W212" i="3" l="1"/>
  <c r="Y212" i="3" s="1"/>
  <c r="J212" i="3"/>
  <c r="M112" i="1"/>
  <c r="R112" i="1" s="1"/>
  <c r="I113" i="1"/>
  <c r="K64" i="1"/>
  <c r="L64" i="1" s="1"/>
  <c r="N64" i="1" s="1"/>
  <c r="K212" i="3" l="1"/>
  <c r="L212" i="3" s="1"/>
  <c r="N212" i="3"/>
  <c r="W65" i="1"/>
  <c r="Y65" i="1" s="1"/>
  <c r="J65" i="1"/>
  <c r="M113" i="1"/>
  <c r="R113" i="1" s="1"/>
  <c r="I114" i="1"/>
  <c r="W213" i="3" l="1"/>
  <c r="Y213" i="3" s="1"/>
  <c r="J213" i="3"/>
  <c r="M114" i="1"/>
  <c r="R114" i="1" s="1"/>
  <c r="I115" i="1"/>
  <c r="K65" i="1"/>
  <c r="L65" i="1" s="1"/>
  <c r="N65" i="1" s="1"/>
  <c r="K213" i="3" l="1"/>
  <c r="L213" i="3" s="1"/>
  <c r="N213" i="3"/>
  <c r="M115" i="1"/>
  <c r="R115" i="1" s="1"/>
  <c r="I116" i="1"/>
  <c r="W66" i="1"/>
  <c r="Y66" i="1" s="1"/>
  <c r="J66" i="1"/>
  <c r="W214" i="3" l="1"/>
  <c r="Y214" i="3" s="1"/>
  <c r="J214" i="3"/>
  <c r="K66" i="1"/>
  <c r="L66" i="1" s="1"/>
  <c r="N66" i="1" s="1"/>
  <c r="M116" i="1"/>
  <c r="R116" i="1" s="1"/>
  <c r="I117" i="1"/>
  <c r="K214" i="3" l="1"/>
  <c r="L214" i="3" s="1"/>
  <c r="N214" i="3"/>
  <c r="W67" i="1"/>
  <c r="Y67" i="1" s="1"/>
  <c r="J67" i="1"/>
  <c r="M117" i="1"/>
  <c r="R117" i="1" s="1"/>
  <c r="I118" i="1"/>
  <c r="W215" i="3" l="1"/>
  <c r="Y215" i="3" s="1"/>
  <c r="J215" i="3"/>
  <c r="M118" i="1"/>
  <c r="R118" i="1" s="1"/>
  <c r="I119" i="1"/>
  <c r="K67" i="1"/>
  <c r="L67" i="1" s="1"/>
  <c r="N67" i="1" s="1"/>
  <c r="K215" i="3" l="1"/>
  <c r="L215" i="3" s="1"/>
  <c r="N215" i="3" s="1"/>
  <c r="W68" i="1"/>
  <c r="Y68" i="1" s="1"/>
  <c r="J68" i="1"/>
  <c r="M119" i="1"/>
  <c r="R119" i="1" s="1"/>
  <c r="I120" i="1"/>
  <c r="W216" i="3" l="1"/>
  <c r="Y216" i="3" s="1"/>
  <c r="J216" i="3"/>
  <c r="M120" i="1"/>
  <c r="R120" i="1" s="1"/>
  <c r="I121" i="1"/>
  <c r="K68" i="1"/>
  <c r="L68" i="1" s="1"/>
  <c r="N68" i="1" s="1"/>
  <c r="K216" i="3" l="1"/>
  <c r="L216" i="3" s="1"/>
  <c r="N216" i="3" s="1"/>
  <c r="W69" i="1"/>
  <c r="Y69" i="1" s="1"/>
  <c r="J69" i="1"/>
  <c r="I122" i="1"/>
  <c r="M121" i="1"/>
  <c r="R121" i="1" s="1"/>
  <c r="W217" i="3" l="1"/>
  <c r="Y217" i="3" s="1"/>
  <c r="J217" i="3"/>
  <c r="M122" i="1"/>
  <c r="R122" i="1" s="1"/>
  <c r="I123" i="1"/>
  <c r="K69" i="1"/>
  <c r="L69" i="1" s="1"/>
  <c r="N69" i="1" s="1"/>
  <c r="K217" i="3" l="1"/>
  <c r="L217" i="3" s="1"/>
  <c r="N217" i="3"/>
  <c r="W70" i="1"/>
  <c r="Y70" i="1" s="1"/>
  <c r="J70" i="1"/>
  <c r="I124" i="1"/>
  <c r="M123" i="1"/>
  <c r="R123" i="1" s="1"/>
  <c r="W218" i="3" l="1"/>
  <c r="Y218" i="3" s="1"/>
  <c r="J218" i="3"/>
  <c r="M124" i="1"/>
  <c r="R124" i="1" s="1"/>
  <c r="I125" i="1"/>
  <c r="K70" i="1"/>
  <c r="L70" i="1" s="1"/>
  <c r="N70" i="1" s="1"/>
  <c r="K218" i="3" l="1"/>
  <c r="L218" i="3" s="1"/>
  <c r="N218" i="3" s="1"/>
  <c r="W71" i="1"/>
  <c r="Y71" i="1" s="1"/>
  <c r="J71" i="1"/>
  <c r="M125" i="1"/>
  <c r="R125" i="1" s="1"/>
  <c r="I126" i="1"/>
  <c r="W219" i="3" l="1"/>
  <c r="Y219" i="3" s="1"/>
  <c r="J219" i="3"/>
  <c r="M126" i="1"/>
  <c r="R126" i="1" s="1"/>
  <c r="I127" i="1"/>
  <c r="K71" i="1"/>
  <c r="L71" i="1" s="1"/>
  <c r="N71" i="1" s="1"/>
  <c r="K219" i="3" l="1"/>
  <c r="L219" i="3" s="1"/>
  <c r="N219" i="3" s="1"/>
  <c r="W72" i="1"/>
  <c r="Y72" i="1" s="1"/>
  <c r="J72" i="1"/>
  <c r="M127" i="1"/>
  <c r="R127" i="1" s="1"/>
  <c r="I128" i="1"/>
  <c r="W220" i="3" l="1"/>
  <c r="Y220" i="3" s="1"/>
  <c r="J220" i="3"/>
  <c r="M128" i="1"/>
  <c r="R128" i="1" s="1"/>
  <c r="I129" i="1"/>
  <c r="K72" i="1"/>
  <c r="L72" i="1" s="1"/>
  <c r="N72" i="1" s="1"/>
  <c r="K220" i="3" l="1"/>
  <c r="L220" i="3" s="1"/>
  <c r="N220" i="3"/>
  <c r="W73" i="1"/>
  <c r="Y73" i="1" s="1"/>
  <c r="J73" i="1"/>
  <c r="M129" i="1"/>
  <c r="R129" i="1" s="1"/>
  <c r="I130" i="1"/>
  <c r="W221" i="3" l="1"/>
  <c r="Y221" i="3" s="1"/>
  <c r="J221" i="3"/>
  <c r="M130" i="1"/>
  <c r="R130" i="1" s="1"/>
  <c r="I131" i="1"/>
  <c r="K73" i="1"/>
  <c r="L73" i="1" s="1"/>
  <c r="N73" i="1" s="1"/>
  <c r="K221" i="3" l="1"/>
  <c r="L221" i="3" s="1"/>
  <c r="N221" i="3"/>
  <c r="W74" i="1"/>
  <c r="Y74" i="1" s="1"/>
  <c r="J74" i="1"/>
  <c r="M131" i="1"/>
  <c r="R131" i="1" s="1"/>
  <c r="I132" i="1"/>
  <c r="W222" i="3" l="1"/>
  <c r="Y222" i="3" s="1"/>
  <c r="J222" i="3"/>
  <c r="M132" i="1"/>
  <c r="R132" i="1" s="1"/>
  <c r="I133" i="1"/>
  <c r="K74" i="1"/>
  <c r="L74" i="1" s="1"/>
  <c r="N74" i="1" s="1"/>
  <c r="K222" i="3" l="1"/>
  <c r="L222" i="3" s="1"/>
  <c r="N222" i="3"/>
  <c r="W75" i="1"/>
  <c r="Y75" i="1" s="1"/>
  <c r="J75" i="1"/>
  <c r="M133" i="1"/>
  <c r="R133" i="1" s="1"/>
  <c r="I134" i="1"/>
  <c r="W223" i="3" l="1"/>
  <c r="Y223" i="3" s="1"/>
  <c r="J223" i="3"/>
  <c r="M134" i="1"/>
  <c r="R134" i="1" s="1"/>
  <c r="I135" i="1"/>
  <c r="K75" i="1"/>
  <c r="L75" i="1" s="1"/>
  <c r="N75" i="1" s="1"/>
  <c r="K223" i="3" l="1"/>
  <c r="L223" i="3" s="1"/>
  <c r="N223" i="3" s="1"/>
  <c r="W76" i="1"/>
  <c r="Y76" i="1" s="1"/>
  <c r="J76" i="1"/>
  <c r="M135" i="1"/>
  <c r="R135" i="1" s="1"/>
  <c r="I136" i="1"/>
  <c r="W224" i="3" l="1"/>
  <c r="Y224" i="3" s="1"/>
  <c r="J224" i="3"/>
  <c r="M136" i="1"/>
  <c r="R136" i="1" s="1"/>
  <c r="I137" i="1"/>
  <c r="K76" i="1"/>
  <c r="L76" i="1" s="1"/>
  <c r="N76" i="1" s="1"/>
  <c r="K224" i="3" l="1"/>
  <c r="L224" i="3" s="1"/>
  <c r="N224" i="3"/>
  <c r="W77" i="1"/>
  <c r="Y77" i="1" s="1"/>
  <c r="J77" i="1"/>
  <c r="M137" i="1"/>
  <c r="R137" i="1" s="1"/>
  <c r="I138" i="1"/>
  <c r="W225" i="3" l="1"/>
  <c r="Y225" i="3" s="1"/>
  <c r="J225" i="3"/>
  <c r="M138" i="1"/>
  <c r="R138" i="1" s="1"/>
  <c r="I139" i="1"/>
  <c r="K77" i="1"/>
  <c r="L77" i="1" s="1"/>
  <c r="N77" i="1" s="1"/>
  <c r="K225" i="3" l="1"/>
  <c r="L225" i="3" s="1"/>
  <c r="N225" i="3" s="1"/>
  <c r="W78" i="1"/>
  <c r="Y78" i="1" s="1"/>
  <c r="J78" i="1"/>
  <c r="M139" i="1"/>
  <c r="R139" i="1" s="1"/>
  <c r="I140" i="1"/>
  <c r="W226" i="3" l="1"/>
  <c r="Y226" i="3" s="1"/>
  <c r="J226" i="3"/>
  <c r="M140" i="1"/>
  <c r="R140" i="1" s="1"/>
  <c r="I141" i="1"/>
  <c r="K78" i="1"/>
  <c r="L78" i="1" s="1"/>
  <c r="N78" i="1" s="1"/>
  <c r="K226" i="3" l="1"/>
  <c r="L226" i="3" s="1"/>
  <c r="N226" i="3" s="1"/>
  <c r="W79" i="1"/>
  <c r="Y79" i="1" s="1"/>
  <c r="J79" i="1"/>
  <c r="M141" i="1"/>
  <c r="R141" i="1" s="1"/>
  <c r="I142" i="1"/>
  <c r="W227" i="3" l="1"/>
  <c r="Y227" i="3" s="1"/>
  <c r="J227" i="3"/>
  <c r="M142" i="1"/>
  <c r="R142" i="1" s="1"/>
  <c r="I143" i="1"/>
  <c r="K79" i="1"/>
  <c r="L79" i="1" s="1"/>
  <c r="N79" i="1" s="1"/>
  <c r="K227" i="3" l="1"/>
  <c r="L227" i="3" s="1"/>
  <c r="N227" i="3" s="1"/>
  <c r="W80" i="1"/>
  <c r="Y80" i="1" s="1"/>
  <c r="J80" i="1"/>
  <c r="M143" i="1"/>
  <c r="R143" i="1" s="1"/>
  <c r="I144" i="1"/>
  <c r="W228" i="3" l="1"/>
  <c r="Y228" i="3" s="1"/>
  <c r="J228" i="3"/>
  <c r="M144" i="1"/>
  <c r="R144" i="1" s="1"/>
  <c r="I145" i="1"/>
  <c r="K80" i="1"/>
  <c r="L80" i="1" s="1"/>
  <c r="N80" i="1" s="1"/>
  <c r="K228" i="3" l="1"/>
  <c r="L228" i="3" s="1"/>
  <c r="N228" i="3"/>
  <c r="W81" i="1"/>
  <c r="Y81" i="1" s="1"/>
  <c r="J81" i="1"/>
  <c r="M145" i="1"/>
  <c r="R145" i="1" s="1"/>
  <c r="I146" i="1"/>
  <c r="W229" i="3" l="1"/>
  <c r="Y229" i="3" s="1"/>
  <c r="J229" i="3"/>
  <c r="M146" i="1"/>
  <c r="R146" i="1" s="1"/>
  <c r="I147" i="1"/>
  <c r="K81" i="1"/>
  <c r="L81" i="1" s="1"/>
  <c r="N81" i="1" s="1"/>
  <c r="W82" i="1" l="1"/>
  <c r="Y82" i="1" s="1"/>
  <c r="J82" i="1"/>
  <c r="K229" i="3"/>
  <c r="L229" i="3" s="1"/>
  <c r="N229" i="3" s="1"/>
  <c r="M147" i="1"/>
  <c r="R147" i="1" s="1"/>
  <c r="I148" i="1"/>
  <c r="W230" i="3" l="1"/>
  <c r="Y230" i="3" s="1"/>
  <c r="J230" i="3"/>
  <c r="K82" i="1"/>
  <c r="L82" i="1" s="1"/>
  <c r="N82" i="1" s="1"/>
  <c r="M148" i="1"/>
  <c r="R148" i="1" s="1"/>
  <c r="I149" i="1"/>
  <c r="W83" i="1" l="1"/>
  <c r="Y83" i="1" s="1"/>
  <c r="J83" i="1"/>
  <c r="K230" i="3"/>
  <c r="L230" i="3" s="1"/>
  <c r="N230" i="3"/>
  <c r="M149" i="1"/>
  <c r="R149" i="1" s="1"/>
  <c r="I150" i="1"/>
  <c r="W231" i="3" l="1"/>
  <c r="Y231" i="3" s="1"/>
  <c r="J231" i="3"/>
  <c r="K83" i="1"/>
  <c r="L83" i="1" s="1"/>
  <c r="N83" i="1" s="1"/>
  <c r="M150" i="1"/>
  <c r="R150" i="1" s="1"/>
  <c r="I151" i="1"/>
  <c r="W84" i="1" l="1"/>
  <c r="Y84" i="1" s="1"/>
  <c r="J84" i="1"/>
  <c r="K231" i="3"/>
  <c r="L231" i="3" s="1"/>
  <c r="N231" i="3" s="1"/>
  <c r="M151" i="1"/>
  <c r="R151" i="1" s="1"/>
  <c r="I152" i="1"/>
  <c r="W232" i="3" l="1"/>
  <c r="Y232" i="3" s="1"/>
  <c r="J232" i="3"/>
  <c r="K84" i="1"/>
  <c r="L84" i="1" s="1"/>
  <c r="N84" i="1"/>
  <c r="M152" i="1"/>
  <c r="R152" i="1" s="1"/>
  <c r="I153" i="1"/>
  <c r="W85" i="1" l="1"/>
  <c r="Y85" i="1" s="1"/>
  <c r="J85" i="1"/>
  <c r="K232" i="3"/>
  <c r="L232" i="3" s="1"/>
  <c r="N232" i="3" s="1"/>
  <c r="M153" i="1"/>
  <c r="R153" i="1" s="1"/>
  <c r="I154" i="1"/>
  <c r="W233" i="3" l="1"/>
  <c r="Y233" i="3" s="1"/>
  <c r="J233" i="3"/>
  <c r="K85" i="1"/>
  <c r="L85" i="1" s="1"/>
  <c r="N85" i="1"/>
  <c r="M154" i="1"/>
  <c r="R154" i="1" s="1"/>
  <c r="I155" i="1"/>
  <c r="W86" i="1" l="1"/>
  <c r="Y86" i="1" s="1"/>
  <c r="J86" i="1"/>
  <c r="K233" i="3"/>
  <c r="L233" i="3" s="1"/>
  <c r="N233" i="3" s="1"/>
  <c r="M155" i="1"/>
  <c r="R155" i="1" s="1"/>
  <c r="I156" i="1"/>
  <c r="W234" i="3" l="1"/>
  <c r="Y234" i="3" s="1"/>
  <c r="J234" i="3"/>
  <c r="K86" i="1"/>
  <c r="L86" i="1" s="1"/>
  <c r="N86" i="1" s="1"/>
  <c r="M156" i="1"/>
  <c r="R156" i="1" s="1"/>
  <c r="I157" i="1"/>
  <c r="W87" i="1" l="1"/>
  <c r="Y87" i="1" s="1"/>
  <c r="J87" i="1"/>
  <c r="K234" i="3"/>
  <c r="L234" i="3" s="1"/>
  <c r="N234" i="3"/>
  <c r="M157" i="1"/>
  <c r="R157" i="1" s="1"/>
  <c r="I158" i="1"/>
  <c r="W235" i="3" l="1"/>
  <c r="Y235" i="3" s="1"/>
  <c r="J235" i="3"/>
  <c r="K87" i="1"/>
  <c r="L87" i="1" s="1"/>
  <c r="N87" i="1" s="1"/>
  <c r="I159" i="1"/>
  <c r="M158" i="1"/>
  <c r="R158" i="1" s="1"/>
  <c r="W88" i="1" l="1"/>
  <c r="Y88" i="1" s="1"/>
  <c r="J88" i="1"/>
  <c r="K235" i="3"/>
  <c r="L235" i="3" s="1"/>
  <c r="N235" i="3"/>
  <c r="M159" i="1"/>
  <c r="R159" i="1" s="1"/>
  <c r="I160" i="1"/>
  <c r="W236" i="3" l="1"/>
  <c r="Y236" i="3" s="1"/>
  <c r="J236" i="3"/>
  <c r="K88" i="1"/>
  <c r="L88" i="1" s="1"/>
  <c r="N88" i="1" s="1"/>
  <c r="M160" i="1"/>
  <c r="R160" i="1" s="1"/>
  <c r="I161" i="1"/>
  <c r="W89" i="1" l="1"/>
  <c r="Y89" i="1" s="1"/>
  <c r="J89" i="1"/>
  <c r="K236" i="3"/>
  <c r="L236" i="3" s="1"/>
  <c r="N236" i="3"/>
  <c r="M161" i="1"/>
  <c r="R161" i="1" s="1"/>
  <c r="I162" i="1"/>
  <c r="W237" i="3" l="1"/>
  <c r="Y237" i="3" s="1"/>
  <c r="J237" i="3"/>
  <c r="K89" i="1"/>
  <c r="L89" i="1" s="1"/>
  <c r="N89" i="1" s="1"/>
  <c r="M162" i="1"/>
  <c r="R162" i="1" s="1"/>
  <c r="I163" i="1"/>
  <c r="W90" i="1" l="1"/>
  <c r="Y90" i="1" s="1"/>
  <c r="J90" i="1"/>
  <c r="K237" i="3"/>
  <c r="L237" i="3" s="1"/>
  <c r="N237" i="3" s="1"/>
  <c r="M163" i="1"/>
  <c r="R163" i="1" s="1"/>
  <c r="I164" i="1"/>
  <c r="W238" i="3" l="1"/>
  <c r="Y238" i="3" s="1"/>
  <c r="J238" i="3"/>
  <c r="K90" i="1"/>
  <c r="L90" i="1" s="1"/>
  <c r="N90" i="1" s="1"/>
  <c r="M164" i="1"/>
  <c r="R164" i="1" s="1"/>
  <c r="I165" i="1"/>
  <c r="W91" i="1" l="1"/>
  <c r="Y91" i="1" s="1"/>
  <c r="J91" i="1"/>
  <c r="K238" i="3"/>
  <c r="L238" i="3" s="1"/>
  <c r="N238" i="3"/>
  <c r="M165" i="1"/>
  <c r="R165" i="1" s="1"/>
  <c r="I166" i="1"/>
  <c r="W239" i="3" l="1"/>
  <c r="Y239" i="3" s="1"/>
  <c r="J239" i="3"/>
  <c r="K91" i="1"/>
  <c r="L91" i="1" s="1"/>
  <c r="N91" i="1" s="1"/>
  <c r="M166" i="1"/>
  <c r="R166" i="1" s="1"/>
  <c r="I167" i="1"/>
  <c r="W92" i="1" l="1"/>
  <c r="Y92" i="1" s="1"/>
  <c r="J92" i="1"/>
  <c r="K239" i="3"/>
  <c r="L239" i="3" s="1"/>
  <c r="N239" i="3" s="1"/>
  <c r="M167" i="1"/>
  <c r="R167" i="1" s="1"/>
  <c r="I168" i="1"/>
  <c r="W240" i="3" l="1"/>
  <c r="Y240" i="3" s="1"/>
  <c r="J240" i="3"/>
  <c r="K92" i="1"/>
  <c r="L92" i="1" s="1"/>
  <c r="N92" i="1" s="1"/>
  <c r="M168" i="1"/>
  <c r="R168" i="1" s="1"/>
  <c r="I169" i="1"/>
  <c r="W93" i="1" l="1"/>
  <c r="Y93" i="1" s="1"/>
  <c r="J93" i="1"/>
  <c r="K240" i="3"/>
  <c r="L240" i="3" s="1"/>
  <c r="N240" i="3" s="1"/>
  <c r="M169" i="1"/>
  <c r="R169" i="1" s="1"/>
  <c r="I170" i="1"/>
  <c r="W241" i="3" l="1"/>
  <c r="Y241" i="3" s="1"/>
  <c r="J241" i="3"/>
  <c r="K93" i="1"/>
  <c r="L93" i="1" s="1"/>
  <c r="N93" i="1"/>
  <c r="M170" i="1"/>
  <c r="R170" i="1" s="1"/>
  <c r="I171" i="1"/>
  <c r="W94" i="1" l="1"/>
  <c r="Y94" i="1" s="1"/>
  <c r="J94" i="1"/>
  <c r="K241" i="3"/>
  <c r="L241" i="3" s="1"/>
  <c r="N241" i="3"/>
  <c r="M171" i="1"/>
  <c r="R171" i="1" s="1"/>
  <c r="I172" i="1"/>
  <c r="W242" i="3" l="1"/>
  <c r="Y242" i="3" s="1"/>
  <c r="J242" i="3"/>
  <c r="K94" i="1"/>
  <c r="L94" i="1" s="1"/>
  <c r="N94" i="1"/>
  <c r="M172" i="1"/>
  <c r="R172" i="1" s="1"/>
  <c r="I173" i="1"/>
  <c r="W95" i="1" l="1"/>
  <c r="Y95" i="1" s="1"/>
  <c r="J95" i="1"/>
  <c r="K242" i="3"/>
  <c r="L242" i="3" s="1"/>
  <c r="N242" i="3"/>
  <c r="M173" i="1"/>
  <c r="R173" i="1" s="1"/>
  <c r="I174" i="1"/>
  <c r="K95" i="1" l="1"/>
  <c r="L95" i="1" s="1"/>
  <c r="N95" i="1"/>
  <c r="W243" i="3"/>
  <c r="Y243" i="3" s="1"/>
  <c r="J243" i="3"/>
  <c r="M174" i="1"/>
  <c r="R174" i="1" s="1"/>
  <c r="I175" i="1"/>
  <c r="K243" i="3" l="1"/>
  <c r="L243" i="3" s="1"/>
  <c r="N243" i="3" s="1"/>
  <c r="W96" i="1"/>
  <c r="Y96" i="1" s="1"/>
  <c r="J96" i="1"/>
  <c r="M175" i="1"/>
  <c r="R175" i="1" s="1"/>
  <c r="I176" i="1"/>
  <c r="W244" i="3" l="1"/>
  <c r="Y244" i="3" s="1"/>
  <c r="J244" i="3"/>
  <c r="K96" i="1"/>
  <c r="L96" i="1" s="1"/>
  <c r="N96" i="1" s="1"/>
  <c r="M176" i="1"/>
  <c r="R176" i="1" s="1"/>
  <c r="I177" i="1"/>
  <c r="W97" i="1" l="1"/>
  <c r="Y97" i="1" s="1"/>
  <c r="J97" i="1"/>
  <c r="K244" i="3"/>
  <c r="L244" i="3" s="1"/>
  <c r="N244" i="3"/>
  <c r="M177" i="1"/>
  <c r="R177" i="1" s="1"/>
  <c r="I178" i="1"/>
  <c r="W245" i="3" l="1"/>
  <c r="Y245" i="3" s="1"/>
  <c r="J245" i="3"/>
  <c r="K97" i="1"/>
  <c r="L97" i="1" s="1"/>
  <c r="N97" i="1"/>
  <c r="M178" i="1"/>
  <c r="R178" i="1" s="1"/>
  <c r="I179" i="1"/>
  <c r="W98" i="1" l="1"/>
  <c r="Y98" i="1" s="1"/>
  <c r="J98" i="1"/>
  <c r="K245" i="3"/>
  <c r="L245" i="3" s="1"/>
  <c r="N245" i="3"/>
  <c r="M179" i="1"/>
  <c r="R179" i="1" s="1"/>
  <c r="I180" i="1"/>
  <c r="W246" i="3" l="1"/>
  <c r="Y246" i="3" s="1"/>
  <c r="J246" i="3"/>
  <c r="K98" i="1"/>
  <c r="L98" i="1" s="1"/>
  <c r="N98" i="1"/>
  <c r="M180" i="1"/>
  <c r="R180" i="1" s="1"/>
  <c r="I181" i="1"/>
  <c r="W99" i="1" l="1"/>
  <c r="Y99" i="1" s="1"/>
  <c r="J99" i="1"/>
  <c r="K246" i="3"/>
  <c r="L246" i="3" s="1"/>
  <c r="N246" i="3" s="1"/>
  <c r="M181" i="1"/>
  <c r="R181" i="1" s="1"/>
  <c r="I182" i="1"/>
  <c r="K99" i="1" l="1"/>
  <c r="L99" i="1" s="1"/>
  <c r="N99" i="1"/>
  <c r="W247" i="3"/>
  <c r="Y247" i="3" s="1"/>
  <c r="J247" i="3"/>
  <c r="M182" i="1"/>
  <c r="R182" i="1" s="1"/>
  <c r="I183" i="1"/>
  <c r="W100" i="1" l="1"/>
  <c r="Y100" i="1" s="1"/>
  <c r="J100" i="1"/>
  <c r="K247" i="3"/>
  <c r="L247" i="3" s="1"/>
  <c r="N247" i="3" s="1"/>
  <c r="M183" i="1"/>
  <c r="R183" i="1" s="1"/>
  <c r="I184" i="1"/>
  <c r="W248" i="3" l="1"/>
  <c r="Y248" i="3" s="1"/>
  <c r="J248" i="3"/>
  <c r="K100" i="1"/>
  <c r="L100" i="1" s="1"/>
  <c r="N100" i="1" s="1"/>
  <c r="M184" i="1"/>
  <c r="R184" i="1" s="1"/>
  <c r="I185" i="1"/>
  <c r="W101" i="1" l="1"/>
  <c r="Y101" i="1" s="1"/>
  <c r="J101" i="1"/>
  <c r="K248" i="3"/>
  <c r="L248" i="3" s="1"/>
  <c r="N248" i="3"/>
  <c r="M185" i="1"/>
  <c r="R185" i="1" s="1"/>
  <c r="I186" i="1"/>
  <c r="W249" i="3" l="1"/>
  <c r="Y249" i="3" s="1"/>
  <c r="J249" i="3"/>
  <c r="K101" i="1"/>
  <c r="L101" i="1" s="1"/>
  <c r="N101" i="1"/>
  <c r="M186" i="1"/>
  <c r="R186" i="1" s="1"/>
  <c r="I187" i="1"/>
  <c r="W102" i="1" l="1"/>
  <c r="Y102" i="1" s="1"/>
  <c r="J102" i="1"/>
  <c r="K249" i="3"/>
  <c r="L249" i="3" s="1"/>
  <c r="N249" i="3"/>
  <c r="M187" i="1"/>
  <c r="R187" i="1" s="1"/>
  <c r="I188" i="1"/>
  <c r="W250" i="3" l="1"/>
  <c r="Y250" i="3" s="1"/>
  <c r="J250" i="3"/>
  <c r="K102" i="1"/>
  <c r="L102" i="1" s="1"/>
  <c r="N102" i="1"/>
  <c r="M188" i="1"/>
  <c r="R188" i="1" s="1"/>
  <c r="I189" i="1"/>
  <c r="W103" i="1" l="1"/>
  <c r="Y103" i="1" s="1"/>
  <c r="J103" i="1"/>
  <c r="K250" i="3"/>
  <c r="L250" i="3" s="1"/>
  <c r="N250" i="3" s="1"/>
  <c r="M189" i="1"/>
  <c r="R189" i="1" s="1"/>
  <c r="I190" i="1"/>
  <c r="W251" i="3" l="1"/>
  <c r="Y251" i="3" s="1"/>
  <c r="J251" i="3"/>
  <c r="K103" i="1"/>
  <c r="L103" i="1" s="1"/>
  <c r="N103" i="1" s="1"/>
  <c r="M190" i="1"/>
  <c r="R190" i="1" s="1"/>
  <c r="I191" i="1"/>
  <c r="W104" i="1" l="1"/>
  <c r="Y104" i="1" s="1"/>
  <c r="J104" i="1"/>
  <c r="K251" i="3"/>
  <c r="L251" i="3" s="1"/>
  <c r="N251" i="3" s="1"/>
  <c r="M191" i="1"/>
  <c r="R191" i="1" s="1"/>
  <c r="I192" i="1"/>
  <c r="W252" i="3" l="1"/>
  <c r="Y252" i="3" s="1"/>
  <c r="J252" i="3"/>
  <c r="K104" i="1"/>
  <c r="L104" i="1" s="1"/>
  <c r="N104" i="1" s="1"/>
  <c r="M192" i="1"/>
  <c r="R192" i="1" s="1"/>
  <c r="I193" i="1"/>
  <c r="W105" i="1" l="1"/>
  <c r="Y105" i="1" s="1"/>
  <c r="J105" i="1"/>
  <c r="K252" i="3"/>
  <c r="L252" i="3" s="1"/>
  <c r="N252" i="3" s="1"/>
  <c r="M193" i="1"/>
  <c r="R193" i="1" s="1"/>
  <c r="I194" i="1"/>
  <c r="W253" i="3" l="1"/>
  <c r="Y253" i="3" s="1"/>
  <c r="J253" i="3"/>
  <c r="K105" i="1"/>
  <c r="L105" i="1" s="1"/>
  <c r="N105" i="1" s="1"/>
  <c r="M194" i="1"/>
  <c r="R194" i="1" s="1"/>
  <c r="I195" i="1"/>
  <c r="W106" i="1" l="1"/>
  <c r="Y106" i="1" s="1"/>
  <c r="J106" i="1"/>
  <c r="K253" i="3"/>
  <c r="L253" i="3" s="1"/>
  <c r="N253" i="3"/>
  <c r="M195" i="1"/>
  <c r="R195" i="1" s="1"/>
  <c r="I196" i="1"/>
  <c r="W254" i="3" l="1"/>
  <c r="Y254" i="3" s="1"/>
  <c r="J254" i="3"/>
  <c r="K106" i="1"/>
  <c r="L106" i="1" s="1"/>
  <c r="N106" i="1" s="1"/>
  <c r="M196" i="1"/>
  <c r="R196" i="1" s="1"/>
  <c r="I197" i="1"/>
  <c r="W107" i="1" l="1"/>
  <c r="Y107" i="1" s="1"/>
  <c r="J107" i="1"/>
  <c r="K254" i="3"/>
  <c r="L254" i="3" s="1"/>
  <c r="N254" i="3" s="1"/>
  <c r="M197" i="1"/>
  <c r="R197" i="1" s="1"/>
  <c r="I198" i="1"/>
  <c r="W255" i="3" l="1"/>
  <c r="Y255" i="3" s="1"/>
  <c r="J255" i="3"/>
  <c r="K107" i="1"/>
  <c r="L107" i="1" s="1"/>
  <c r="N107" i="1"/>
  <c r="M198" i="1"/>
  <c r="R198" i="1" s="1"/>
  <c r="I199" i="1"/>
  <c r="W108" i="1" l="1"/>
  <c r="Y108" i="1" s="1"/>
  <c r="J108" i="1"/>
  <c r="K255" i="3"/>
  <c r="L255" i="3" s="1"/>
  <c r="N255" i="3" s="1"/>
  <c r="M199" i="1"/>
  <c r="R199" i="1" s="1"/>
  <c r="I200" i="1"/>
  <c r="W256" i="3" l="1"/>
  <c r="Y256" i="3" s="1"/>
  <c r="J256" i="3"/>
  <c r="K108" i="1"/>
  <c r="L108" i="1" s="1"/>
  <c r="N108" i="1" s="1"/>
  <c r="M200" i="1"/>
  <c r="R200" i="1" s="1"/>
  <c r="I201" i="1"/>
  <c r="W109" i="1" l="1"/>
  <c r="Y109" i="1" s="1"/>
  <c r="J109" i="1"/>
  <c r="K256" i="3"/>
  <c r="L256" i="3" s="1"/>
  <c r="N256" i="3" s="1"/>
  <c r="M201" i="1"/>
  <c r="R201" i="1" s="1"/>
  <c r="I202" i="1"/>
  <c r="W257" i="3" l="1"/>
  <c r="Y257" i="3" s="1"/>
  <c r="J257" i="3"/>
  <c r="K109" i="1"/>
  <c r="L109" i="1" s="1"/>
  <c r="N109" i="1" s="1"/>
  <c r="M202" i="1"/>
  <c r="R202" i="1" s="1"/>
  <c r="I203" i="1"/>
  <c r="W110" i="1" l="1"/>
  <c r="Y110" i="1" s="1"/>
  <c r="J110" i="1"/>
  <c r="K257" i="3"/>
  <c r="L257" i="3" s="1"/>
  <c r="N257" i="3"/>
  <c r="M203" i="1"/>
  <c r="R203" i="1" s="1"/>
  <c r="I204" i="1"/>
  <c r="W258" i="3" l="1"/>
  <c r="Y258" i="3" s="1"/>
  <c r="J258" i="3"/>
  <c r="K110" i="1"/>
  <c r="L110" i="1" s="1"/>
  <c r="N110" i="1" s="1"/>
  <c r="M204" i="1"/>
  <c r="R204" i="1" s="1"/>
  <c r="I205" i="1"/>
  <c r="W111" i="1" l="1"/>
  <c r="Y111" i="1" s="1"/>
  <c r="J111" i="1"/>
  <c r="K258" i="3"/>
  <c r="L258" i="3" s="1"/>
  <c r="N258" i="3" s="1"/>
  <c r="M205" i="1"/>
  <c r="R205" i="1" s="1"/>
  <c r="I206" i="1"/>
  <c r="W259" i="3" l="1"/>
  <c r="Y259" i="3" s="1"/>
  <c r="J259" i="3"/>
  <c r="K111" i="1"/>
  <c r="L111" i="1" s="1"/>
  <c r="N111" i="1" s="1"/>
  <c r="M206" i="1"/>
  <c r="R206" i="1" s="1"/>
  <c r="I207" i="1"/>
  <c r="W112" i="1" l="1"/>
  <c r="Y112" i="1" s="1"/>
  <c r="J112" i="1"/>
  <c r="K259" i="3"/>
  <c r="L259" i="3" s="1"/>
  <c r="N259" i="3" s="1"/>
  <c r="M207" i="1"/>
  <c r="R207" i="1" s="1"/>
  <c r="I208" i="1"/>
  <c r="W260" i="3" l="1"/>
  <c r="Y260" i="3" s="1"/>
  <c r="J260" i="3"/>
  <c r="K112" i="1"/>
  <c r="L112" i="1" s="1"/>
  <c r="N112" i="1"/>
  <c r="M208" i="1"/>
  <c r="R208" i="1" s="1"/>
  <c r="I209" i="1"/>
  <c r="W113" i="1" l="1"/>
  <c r="Y113" i="1" s="1"/>
  <c r="J113" i="1"/>
  <c r="K260" i="3"/>
  <c r="L260" i="3" s="1"/>
  <c r="N260" i="3" s="1"/>
  <c r="M209" i="1"/>
  <c r="R209" i="1" s="1"/>
  <c r="I210" i="1"/>
  <c r="W261" i="3" l="1"/>
  <c r="Y261" i="3" s="1"/>
  <c r="J261" i="3"/>
  <c r="K113" i="1"/>
  <c r="L113" i="1" s="1"/>
  <c r="N113" i="1" s="1"/>
  <c r="M210" i="1"/>
  <c r="R210" i="1" s="1"/>
  <c r="I211" i="1"/>
  <c r="W114" i="1" l="1"/>
  <c r="Y114" i="1" s="1"/>
  <c r="J114" i="1"/>
  <c r="K261" i="3"/>
  <c r="L261" i="3" s="1"/>
  <c r="N261" i="3" s="1"/>
  <c r="M211" i="1"/>
  <c r="R211" i="1" s="1"/>
  <c r="I212" i="1"/>
  <c r="W262" i="3" l="1"/>
  <c r="Y262" i="3" s="1"/>
  <c r="J262" i="3"/>
  <c r="K114" i="1"/>
  <c r="L114" i="1" s="1"/>
  <c r="N114" i="1" s="1"/>
  <c r="M212" i="1"/>
  <c r="R212" i="1" s="1"/>
  <c r="I213" i="1"/>
  <c r="W115" i="1" l="1"/>
  <c r="Y115" i="1" s="1"/>
  <c r="J115" i="1"/>
  <c r="K262" i="3"/>
  <c r="L262" i="3" s="1"/>
  <c r="N262" i="3" s="1"/>
  <c r="M213" i="1"/>
  <c r="R213" i="1" s="1"/>
  <c r="I214" i="1"/>
  <c r="W263" i="3" l="1"/>
  <c r="Y263" i="3" s="1"/>
  <c r="J263" i="3"/>
  <c r="K115" i="1"/>
  <c r="L115" i="1" s="1"/>
  <c r="N115" i="1" s="1"/>
  <c r="M214" i="1"/>
  <c r="R214" i="1" s="1"/>
  <c r="I215" i="1"/>
  <c r="W116" i="1" l="1"/>
  <c r="Y116" i="1" s="1"/>
  <c r="J116" i="1"/>
  <c r="K263" i="3"/>
  <c r="L263" i="3" s="1"/>
  <c r="N263" i="3" s="1"/>
  <c r="M215" i="1"/>
  <c r="R215" i="1" s="1"/>
  <c r="I216" i="1"/>
  <c r="W264" i="3" l="1"/>
  <c r="Y264" i="3" s="1"/>
  <c r="J264" i="3"/>
  <c r="K116" i="1"/>
  <c r="L116" i="1" s="1"/>
  <c r="N116" i="1" s="1"/>
  <c r="M216" i="1"/>
  <c r="R216" i="1" s="1"/>
  <c r="I217" i="1"/>
  <c r="W117" i="1" l="1"/>
  <c r="Y117" i="1" s="1"/>
  <c r="J117" i="1"/>
  <c r="K264" i="3"/>
  <c r="L264" i="3" s="1"/>
  <c r="N264" i="3" s="1"/>
  <c r="M217" i="1"/>
  <c r="R217" i="1" s="1"/>
  <c r="I218" i="1"/>
  <c r="W265" i="3" l="1"/>
  <c r="Y265" i="3" s="1"/>
  <c r="J265" i="3"/>
  <c r="K117" i="1"/>
  <c r="L117" i="1" s="1"/>
  <c r="N117" i="1"/>
  <c r="M218" i="1"/>
  <c r="R218" i="1" s="1"/>
  <c r="I219" i="1"/>
  <c r="K265" i="3" l="1"/>
  <c r="L265" i="3" s="1"/>
  <c r="N265" i="3"/>
  <c r="W118" i="1"/>
  <c r="Y118" i="1" s="1"/>
  <c r="J118" i="1"/>
  <c r="M219" i="1"/>
  <c r="R219" i="1" s="1"/>
  <c r="I220" i="1"/>
  <c r="W266" i="3" l="1"/>
  <c r="Y266" i="3" s="1"/>
  <c r="J266" i="3"/>
  <c r="K118" i="1"/>
  <c r="L118" i="1" s="1"/>
  <c r="N118" i="1"/>
  <c r="M220" i="1"/>
  <c r="R220" i="1" s="1"/>
  <c r="I221" i="1"/>
  <c r="W119" i="1" l="1"/>
  <c r="Y119" i="1" s="1"/>
  <c r="J119" i="1"/>
  <c r="K266" i="3"/>
  <c r="L266" i="3" s="1"/>
  <c r="N266" i="3"/>
  <c r="I222" i="1"/>
  <c r="M221" i="1"/>
  <c r="R221" i="1" s="1"/>
  <c r="W267" i="3" l="1"/>
  <c r="Y267" i="3" s="1"/>
  <c r="J267" i="3"/>
  <c r="K119" i="1"/>
  <c r="L119" i="1" s="1"/>
  <c r="N119" i="1" s="1"/>
  <c r="M222" i="1"/>
  <c r="R222" i="1" s="1"/>
  <c r="I223" i="1"/>
  <c r="W120" i="1" l="1"/>
  <c r="Y120" i="1" s="1"/>
  <c r="J120" i="1"/>
  <c r="K267" i="3"/>
  <c r="L267" i="3" s="1"/>
  <c r="N267" i="3" s="1"/>
  <c r="M223" i="1"/>
  <c r="R223" i="1" s="1"/>
  <c r="I224" i="1"/>
  <c r="W268" i="3" l="1"/>
  <c r="Y268" i="3" s="1"/>
  <c r="J268" i="3"/>
  <c r="K120" i="1"/>
  <c r="L120" i="1" s="1"/>
  <c r="N120" i="1" s="1"/>
  <c r="M224" i="1"/>
  <c r="R224" i="1" s="1"/>
  <c r="I225" i="1"/>
  <c r="W121" i="1" l="1"/>
  <c r="Y121" i="1" s="1"/>
  <c r="J121" i="1"/>
  <c r="K268" i="3"/>
  <c r="L268" i="3" s="1"/>
  <c r="N268" i="3"/>
  <c r="M225" i="1"/>
  <c r="R225" i="1" s="1"/>
  <c r="I226" i="1"/>
  <c r="W269" i="3" l="1"/>
  <c r="Y269" i="3" s="1"/>
  <c r="J269" i="3"/>
  <c r="K121" i="1"/>
  <c r="L121" i="1" s="1"/>
  <c r="N121" i="1"/>
  <c r="M226" i="1"/>
  <c r="R226" i="1" s="1"/>
  <c r="I227" i="1"/>
  <c r="W122" i="1" l="1"/>
  <c r="Y122" i="1" s="1"/>
  <c r="J122" i="1"/>
  <c r="K269" i="3"/>
  <c r="L269" i="3" s="1"/>
  <c r="N269" i="3" s="1"/>
  <c r="M227" i="1"/>
  <c r="R227" i="1" s="1"/>
  <c r="I228" i="1"/>
  <c r="W270" i="3" l="1"/>
  <c r="Y270" i="3" s="1"/>
  <c r="J270" i="3"/>
  <c r="K122" i="1"/>
  <c r="L122" i="1" s="1"/>
  <c r="N122" i="1" s="1"/>
  <c r="M228" i="1"/>
  <c r="R228" i="1" s="1"/>
  <c r="I229" i="1"/>
  <c r="W123" i="1" l="1"/>
  <c r="Y123" i="1" s="1"/>
  <c r="J123" i="1"/>
  <c r="K270" i="3"/>
  <c r="L270" i="3" s="1"/>
  <c r="N270" i="3" s="1"/>
  <c r="M229" i="1"/>
  <c r="R229" i="1" s="1"/>
  <c r="I230" i="1"/>
  <c r="W271" i="3" l="1"/>
  <c r="Y271" i="3" s="1"/>
  <c r="J271" i="3"/>
  <c r="K123" i="1"/>
  <c r="L123" i="1" s="1"/>
  <c r="N123" i="1" s="1"/>
  <c r="M230" i="1"/>
  <c r="R230" i="1" s="1"/>
  <c r="I231" i="1"/>
  <c r="W124" i="1" l="1"/>
  <c r="Y124" i="1" s="1"/>
  <c r="J124" i="1"/>
  <c r="K271" i="3"/>
  <c r="L271" i="3" s="1"/>
  <c r="N271" i="3" s="1"/>
  <c r="I232" i="1"/>
  <c r="M231" i="1"/>
  <c r="R231" i="1" s="1"/>
  <c r="W272" i="3" l="1"/>
  <c r="Y272" i="3" s="1"/>
  <c r="J272" i="3"/>
  <c r="K124" i="1"/>
  <c r="L124" i="1" s="1"/>
  <c r="N124" i="1" s="1"/>
  <c r="M232" i="1"/>
  <c r="R232" i="1" s="1"/>
  <c r="I233" i="1"/>
  <c r="W125" i="1" l="1"/>
  <c r="Y125" i="1" s="1"/>
  <c r="J125" i="1"/>
  <c r="K272" i="3"/>
  <c r="L272" i="3" s="1"/>
  <c r="N272" i="3" s="1"/>
  <c r="M233" i="1"/>
  <c r="R233" i="1" s="1"/>
  <c r="I234" i="1"/>
  <c r="W273" i="3" l="1"/>
  <c r="Y273" i="3" s="1"/>
  <c r="J273" i="3"/>
  <c r="K125" i="1"/>
  <c r="L125" i="1" s="1"/>
  <c r="N125" i="1" s="1"/>
  <c r="M234" i="1"/>
  <c r="R234" i="1" s="1"/>
  <c r="I235" i="1"/>
  <c r="W126" i="1" l="1"/>
  <c r="Y126" i="1" s="1"/>
  <c r="J126" i="1"/>
  <c r="K273" i="3"/>
  <c r="L273" i="3" s="1"/>
  <c r="N273" i="3" s="1"/>
  <c r="M235" i="1"/>
  <c r="R235" i="1" s="1"/>
  <c r="I236" i="1"/>
  <c r="W274" i="3" l="1"/>
  <c r="Y274" i="3" s="1"/>
  <c r="J274" i="3"/>
  <c r="K126" i="1"/>
  <c r="L126" i="1" s="1"/>
  <c r="N126" i="1" s="1"/>
  <c r="M236" i="1"/>
  <c r="R236" i="1" s="1"/>
  <c r="I237" i="1"/>
  <c r="W127" i="1" l="1"/>
  <c r="Y127" i="1" s="1"/>
  <c r="J127" i="1"/>
  <c r="K274" i="3"/>
  <c r="L274" i="3" s="1"/>
  <c r="N274" i="3" s="1"/>
  <c r="M237" i="1"/>
  <c r="R237" i="1" s="1"/>
  <c r="I238" i="1"/>
  <c r="W275" i="3" l="1"/>
  <c r="Y275" i="3" s="1"/>
  <c r="J275" i="3"/>
  <c r="K127" i="1"/>
  <c r="L127" i="1" s="1"/>
  <c r="N127" i="1" s="1"/>
  <c r="M238" i="1"/>
  <c r="R238" i="1" s="1"/>
  <c r="I239" i="1"/>
  <c r="W128" i="1" l="1"/>
  <c r="Y128" i="1" s="1"/>
  <c r="J128" i="1"/>
  <c r="K275" i="3"/>
  <c r="L275" i="3" s="1"/>
  <c r="N275" i="3" s="1"/>
  <c r="M239" i="1"/>
  <c r="R239" i="1" s="1"/>
  <c r="I240" i="1"/>
  <c r="W276" i="3" l="1"/>
  <c r="Y276" i="3" s="1"/>
  <c r="J276" i="3"/>
  <c r="K128" i="1"/>
  <c r="L128" i="1" s="1"/>
  <c r="N128" i="1" s="1"/>
  <c r="M240" i="1"/>
  <c r="R240" i="1" s="1"/>
  <c r="I241" i="1"/>
  <c r="W129" i="1" l="1"/>
  <c r="Y129" i="1" s="1"/>
  <c r="J129" i="1"/>
  <c r="K276" i="3"/>
  <c r="L276" i="3" s="1"/>
  <c r="N276" i="3"/>
  <c r="M241" i="1"/>
  <c r="R241" i="1" s="1"/>
  <c r="I242" i="1"/>
  <c r="W277" i="3" l="1"/>
  <c r="Y277" i="3" s="1"/>
  <c r="J277" i="3"/>
  <c r="K129" i="1"/>
  <c r="L129" i="1" s="1"/>
  <c r="N129" i="1" s="1"/>
  <c r="M242" i="1"/>
  <c r="R242" i="1" s="1"/>
  <c r="I243" i="1"/>
  <c r="W130" i="1" l="1"/>
  <c r="Y130" i="1" s="1"/>
  <c r="J130" i="1"/>
  <c r="K277" i="3"/>
  <c r="L277" i="3" s="1"/>
  <c r="N277" i="3"/>
  <c r="M243" i="1"/>
  <c r="R243" i="1" s="1"/>
  <c r="I244" i="1"/>
  <c r="K130" i="1" l="1"/>
  <c r="L130" i="1" s="1"/>
  <c r="N130" i="1" s="1"/>
  <c r="W278" i="3"/>
  <c r="Y278" i="3" s="1"/>
  <c r="J278" i="3"/>
  <c r="M244" i="1"/>
  <c r="R244" i="1" s="1"/>
  <c r="I245" i="1"/>
  <c r="W131" i="1" l="1"/>
  <c r="Y131" i="1" s="1"/>
  <c r="J131" i="1"/>
  <c r="K278" i="3"/>
  <c r="L278" i="3" s="1"/>
  <c r="N278" i="3" s="1"/>
  <c r="M245" i="1"/>
  <c r="R245" i="1" s="1"/>
  <c r="I246" i="1"/>
  <c r="W279" i="3" l="1"/>
  <c r="Y279" i="3" s="1"/>
  <c r="J279" i="3"/>
  <c r="K131" i="1"/>
  <c r="L131" i="1" s="1"/>
  <c r="N131" i="1" s="1"/>
  <c r="M246" i="1"/>
  <c r="R246" i="1" s="1"/>
  <c r="I247" i="1"/>
  <c r="W132" i="1" l="1"/>
  <c r="Y132" i="1" s="1"/>
  <c r="J132" i="1"/>
  <c r="K279" i="3"/>
  <c r="L279" i="3" s="1"/>
  <c r="N279" i="3" s="1"/>
  <c r="M247" i="1"/>
  <c r="R247" i="1" s="1"/>
  <c r="I248" i="1"/>
  <c r="W280" i="3" l="1"/>
  <c r="Y280" i="3" s="1"/>
  <c r="J280" i="3"/>
  <c r="K132" i="1"/>
  <c r="L132" i="1" s="1"/>
  <c r="N132" i="1" s="1"/>
  <c r="M248" i="1"/>
  <c r="R248" i="1" s="1"/>
  <c r="I249" i="1"/>
  <c r="W133" i="1" l="1"/>
  <c r="Y133" i="1" s="1"/>
  <c r="J133" i="1"/>
  <c r="K280" i="3"/>
  <c r="L280" i="3" s="1"/>
  <c r="N280" i="3" s="1"/>
  <c r="M249" i="1"/>
  <c r="R249" i="1" s="1"/>
  <c r="I250" i="1"/>
  <c r="W281" i="3" l="1"/>
  <c r="Y281" i="3" s="1"/>
  <c r="J281" i="3"/>
  <c r="K133" i="1"/>
  <c r="L133" i="1" s="1"/>
  <c r="N133" i="1"/>
  <c r="M250" i="1"/>
  <c r="R250" i="1" s="1"/>
  <c r="I251" i="1"/>
  <c r="W134" i="1" l="1"/>
  <c r="Y134" i="1" s="1"/>
  <c r="J134" i="1"/>
  <c r="K281" i="3"/>
  <c r="L281" i="3" s="1"/>
  <c r="N281" i="3"/>
  <c r="M251" i="1"/>
  <c r="R251" i="1" s="1"/>
  <c r="I252" i="1"/>
  <c r="W282" i="3" l="1"/>
  <c r="Y282" i="3" s="1"/>
  <c r="J282" i="3"/>
  <c r="K134" i="1"/>
  <c r="L134" i="1" s="1"/>
  <c r="N134" i="1" s="1"/>
  <c r="M252" i="1"/>
  <c r="R252" i="1" s="1"/>
  <c r="I253" i="1"/>
  <c r="W135" i="1" l="1"/>
  <c r="Y135" i="1" s="1"/>
  <c r="J135" i="1"/>
  <c r="K282" i="3"/>
  <c r="L282" i="3" s="1"/>
  <c r="N282" i="3" s="1"/>
  <c r="M253" i="1"/>
  <c r="R253" i="1" s="1"/>
  <c r="I254" i="1"/>
  <c r="W283" i="3" l="1"/>
  <c r="Y283" i="3" s="1"/>
  <c r="J283" i="3"/>
  <c r="K135" i="1"/>
  <c r="L135" i="1" s="1"/>
  <c r="N135" i="1"/>
  <c r="M254" i="1"/>
  <c r="R254" i="1" s="1"/>
  <c r="I255" i="1"/>
  <c r="W136" i="1" l="1"/>
  <c r="Y136" i="1" s="1"/>
  <c r="J136" i="1"/>
  <c r="K283" i="3"/>
  <c r="L283" i="3" s="1"/>
  <c r="N283" i="3" s="1"/>
  <c r="M255" i="1"/>
  <c r="R255" i="1" s="1"/>
  <c r="I256" i="1"/>
  <c r="W284" i="3" l="1"/>
  <c r="Y284" i="3" s="1"/>
  <c r="J284" i="3"/>
  <c r="K136" i="1"/>
  <c r="L136" i="1" s="1"/>
  <c r="N136" i="1" s="1"/>
  <c r="M256" i="1"/>
  <c r="R256" i="1" s="1"/>
  <c r="I257" i="1"/>
  <c r="W137" i="1" l="1"/>
  <c r="Y137" i="1" s="1"/>
  <c r="J137" i="1"/>
  <c r="K284" i="3"/>
  <c r="L284" i="3" s="1"/>
  <c r="N284" i="3"/>
  <c r="M257" i="1"/>
  <c r="R257" i="1" s="1"/>
  <c r="I258" i="1"/>
  <c r="W285" i="3" l="1"/>
  <c r="Y285" i="3" s="1"/>
  <c r="J285" i="3"/>
  <c r="K137" i="1"/>
  <c r="L137" i="1" s="1"/>
  <c r="N137" i="1" s="1"/>
  <c r="M258" i="1"/>
  <c r="R258" i="1" s="1"/>
  <c r="I259" i="1"/>
  <c r="W138" i="1" l="1"/>
  <c r="Y138" i="1" s="1"/>
  <c r="J138" i="1"/>
  <c r="K285" i="3"/>
  <c r="L285" i="3" s="1"/>
  <c r="N285" i="3"/>
  <c r="I260" i="1"/>
  <c r="M259" i="1"/>
  <c r="R259" i="1" s="1"/>
  <c r="W286" i="3" l="1"/>
  <c r="Y286" i="3" s="1"/>
  <c r="J286" i="3"/>
  <c r="K138" i="1"/>
  <c r="L138" i="1" s="1"/>
  <c r="N138" i="1" s="1"/>
  <c r="M260" i="1"/>
  <c r="R260" i="1" s="1"/>
  <c r="I261" i="1"/>
  <c r="W139" i="1" l="1"/>
  <c r="Y139" i="1" s="1"/>
  <c r="J139" i="1"/>
  <c r="K286" i="3"/>
  <c r="L286" i="3" s="1"/>
  <c r="N286" i="3" s="1"/>
  <c r="M261" i="1"/>
  <c r="R261" i="1" s="1"/>
  <c r="I262" i="1"/>
  <c r="W287" i="3" l="1"/>
  <c r="Y287" i="3" s="1"/>
  <c r="J287" i="3"/>
  <c r="K139" i="1"/>
  <c r="L139" i="1" s="1"/>
  <c r="N139" i="1" s="1"/>
  <c r="M262" i="1"/>
  <c r="R262" i="1" s="1"/>
  <c r="I263" i="1"/>
  <c r="W140" i="1" l="1"/>
  <c r="Y140" i="1" s="1"/>
  <c r="J140" i="1"/>
  <c r="K287" i="3"/>
  <c r="L287" i="3" s="1"/>
  <c r="N287" i="3"/>
  <c r="M263" i="1"/>
  <c r="R263" i="1" s="1"/>
  <c r="I264" i="1"/>
  <c r="W288" i="3" l="1"/>
  <c r="Y288" i="3" s="1"/>
  <c r="J288" i="3"/>
  <c r="K140" i="1"/>
  <c r="L140" i="1" s="1"/>
  <c r="N140" i="1" s="1"/>
  <c r="M264" i="1"/>
  <c r="R264" i="1" s="1"/>
  <c r="I265" i="1"/>
  <c r="W141" i="1" l="1"/>
  <c r="Y141" i="1" s="1"/>
  <c r="J141" i="1"/>
  <c r="K288" i="3"/>
  <c r="L288" i="3" s="1"/>
  <c r="N288" i="3" s="1"/>
  <c r="M265" i="1"/>
  <c r="R265" i="1" s="1"/>
  <c r="I266" i="1"/>
  <c r="W289" i="3" l="1"/>
  <c r="Y289" i="3" s="1"/>
  <c r="J289" i="3"/>
  <c r="K141" i="1"/>
  <c r="L141" i="1" s="1"/>
  <c r="N141" i="1"/>
  <c r="M266" i="1"/>
  <c r="R266" i="1" s="1"/>
  <c r="I267" i="1"/>
  <c r="W142" i="1" l="1"/>
  <c r="Y142" i="1" s="1"/>
  <c r="J142" i="1"/>
  <c r="K289" i="3"/>
  <c r="L289" i="3" s="1"/>
  <c r="N289" i="3" s="1"/>
  <c r="M267" i="1"/>
  <c r="R267" i="1" s="1"/>
  <c r="I268" i="1"/>
  <c r="W290" i="3" l="1"/>
  <c r="Y290" i="3" s="1"/>
  <c r="J290" i="3"/>
  <c r="K142" i="1"/>
  <c r="L142" i="1" s="1"/>
  <c r="N142" i="1" s="1"/>
  <c r="M268" i="1"/>
  <c r="R268" i="1" s="1"/>
  <c r="I269" i="1"/>
  <c r="W143" i="1" l="1"/>
  <c r="Y143" i="1" s="1"/>
  <c r="J143" i="1"/>
  <c r="K290" i="3"/>
  <c r="L290" i="3" s="1"/>
  <c r="N290" i="3"/>
  <c r="M269" i="1"/>
  <c r="R269" i="1" s="1"/>
  <c r="I270" i="1"/>
  <c r="W291" i="3" l="1"/>
  <c r="Y291" i="3" s="1"/>
  <c r="J291" i="3"/>
  <c r="K143" i="1"/>
  <c r="L143" i="1" s="1"/>
  <c r="N143" i="1"/>
  <c r="M270" i="1"/>
  <c r="R270" i="1" s="1"/>
  <c r="I271" i="1"/>
  <c r="W144" i="1" l="1"/>
  <c r="Y144" i="1" s="1"/>
  <c r="J144" i="1"/>
  <c r="K291" i="3"/>
  <c r="L291" i="3" s="1"/>
  <c r="N291" i="3" s="1"/>
  <c r="M271" i="1"/>
  <c r="R271" i="1" s="1"/>
  <c r="I272" i="1"/>
  <c r="W292" i="3" l="1"/>
  <c r="Y292" i="3" s="1"/>
  <c r="J292" i="3"/>
  <c r="K144" i="1"/>
  <c r="L144" i="1" s="1"/>
  <c r="N144" i="1"/>
  <c r="M272" i="1"/>
  <c r="R272" i="1" s="1"/>
  <c r="I273" i="1"/>
  <c r="W145" i="1" l="1"/>
  <c r="Y145" i="1" s="1"/>
  <c r="J145" i="1"/>
  <c r="K292" i="3"/>
  <c r="L292" i="3" s="1"/>
  <c r="N292" i="3"/>
  <c r="M273" i="1"/>
  <c r="R273" i="1" s="1"/>
  <c r="I274" i="1"/>
  <c r="W293" i="3" l="1"/>
  <c r="Y293" i="3" s="1"/>
  <c r="J293" i="3"/>
  <c r="K145" i="1"/>
  <c r="L145" i="1" s="1"/>
  <c r="N145" i="1" s="1"/>
  <c r="M274" i="1"/>
  <c r="R274" i="1" s="1"/>
  <c r="I275" i="1"/>
  <c r="W146" i="1" l="1"/>
  <c r="Y146" i="1" s="1"/>
  <c r="J146" i="1"/>
  <c r="K293" i="3"/>
  <c r="L293" i="3" s="1"/>
  <c r="N293" i="3" s="1"/>
  <c r="M275" i="1"/>
  <c r="R275" i="1" s="1"/>
  <c r="I276" i="1"/>
  <c r="W294" i="3" l="1"/>
  <c r="Y294" i="3" s="1"/>
  <c r="J294" i="3"/>
  <c r="K146" i="1"/>
  <c r="L146" i="1" s="1"/>
  <c r="N146" i="1" s="1"/>
  <c r="M276" i="1"/>
  <c r="R276" i="1" s="1"/>
  <c r="I277" i="1"/>
  <c r="W147" i="1" l="1"/>
  <c r="Y147" i="1" s="1"/>
  <c r="J147" i="1"/>
  <c r="K294" i="3"/>
  <c r="L294" i="3" s="1"/>
  <c r="N294" i="3" s="1"/>
  <c r="M277" i="1"/>
  <c r="R277" i="1" s="1"/>
  <c r="I278" i="1"/>
  <c r="W295" i="3" l="1"/>
  <c r="Y295" i="3" s="1"/>
  <c r="J295" i="3"/>
  <c r="K147" i="1"/>
  <c r="L147" i="1" s="1"/>
  <c r="N147" i="1"/>
  <c r="M278" i="1"/>
  <c r="R278" i="1" s="1"/>
  <c r="I279" i="1"/>
  <c r="K295" i="3" l="1"/>
  <c r="L295" i="3" s="1"/>
  <c r="N295" i="3" s="1"/>
  <c r="W148" i="1"/>
  <c r="Y148" i="1" s="1"/>
  <c r="J148" i="1"/>
  <c r="M279" i="1"/>
  <c r="R279" i="1" s="1"/>
  <c r="I280" i="1"/>
  <c r="W296" i="3" l="1"/>
  <c r="Y296" i="3" s="1"/>
  <c r="J296" i="3"/>
  <c r="K148" i="1"/>
  <c r="L148" i="1" s="1"/>
  <c r="N148" i="1" s="1"/>
  <c r="M280" i="1"/>
  <c r="R280" i="1" s="1"/>
  <c r="I281" i="1"/>
  <c r="W149" i="1" l="1"/>
  <c r="Y149" i="1" s="1"/>
  <c r="J149" i="1"/>
  <c r="K296" i="3"/>
  <c r="L296" i="3" s="1"/>
  <c r="N296" i="3" s="1"/>
  <c r="M281" i="1"/>
  <c r="R281" i="1" s="1"/>
  <c r="I282" i="1"/>
  <c r="W297" i="3" l="1"/>
  <c r="Y297" i="3" s="1"/>
  <c r="J297" i="3"/>
  <c r="K149" i="1"/>
  <c r="L149" i="1" s="1"/>
  <c r="N149" i="1"/>
  <c r="M282" i="1"/>
  <c r="R282" i="1" s="1"/>
  <c r="I283" i="1"/>
  <c r="W150" i="1" l="1"/>
  <c r="Y150" i="1" s="1"/>
  <c r="J150" i="1"/>
  <c r="K297" i="3"/>
  <c r="L297" i="3" s="1"/>
  <c r="N297" i="3" s="1"/>
  <c r="M283" i="1"/>
  <c r="R283" i="1" s="1"/>
  <c r="I284" i="1"/>
  <c r="W298" i="3" l="1"/>
  <c r="Y298" i="3" s="1"/>
  <c r="J298" i="3"/>
  <c r="K150" i="1"/>
  <c r="L150" i="1" s="1"/>
  <c r="N150" i="1" s="1"/>
  <c r="M284" i="1"/>
  <c r="R284" i="1" s="1"/>
  <c r="I285" i="1"/>
  <c r="W151" i="1" l="1"/>
  <c r="Y151" i="1" s="1"/>
  <c r="J151" i="1"/>
  <c r="K298" i="3"/>
  <c r="L298" i="3" s="1"/>
  <c r="N298" i="3" s="1"/>
  <c r="M285" i="1"/>
  <c r="R285" i="1" s="1"/>
  <c r="I286" i="1"/>
  <c r="W299" i="3" l="1"/>
  <c r="Y299" i="3" s="1"/>
  <c r="J299" i="3"/>
  <c r="K151" i="1"/>
  <c r="L151" i="1" s="1"/>
  <c r="N151" i="1" s="1"/>
  <c r="M286" i="1"/>
  <c r="R286" i="1" s="1"/>
  <c r="I287" i="1"/>
  <c r="W152" i="1" l="1"/>
  <c r="Y152" i="1" s="1"/>
  <c r="J152" i="1"/>
  <c r="K299" i="3"/>
  <c r="L299" i="3" s="1"/>
  <c r="N299" i="3"/>
  <c r="M287" i="1"/>
  <c r="R287" i="1" s="1"/>
  <c r="I288" i="1"/>
  <c r="K152" i="1" l="1"/>
  <c r="L152" i="1" s="1"/>
  <c r="N152" i="1" s="1"/>
  <c r="W300" i="3"/>
  <c r="Y300" i="3" s="1"/>
  <c r="J300" i="3"/>
  <c r="M288" i="1"/>
  <c r="R288" i="1" s="1"/>
  <c r="I289" i="1"/>
  <c r="W153" i="1" l="1"/>
  <c r="Y153" i="1" s="1"/>
  <c r="J153" i="1"/>
  <c r="K300" i="3"/>
  <c r="L300" i="3" s="1"/>
  <c r="N300" i="3" s="1"/>
  <c r="M289" i="1"/>
  <c r="R289" i="1" s="1"/>
  <c r="I290" i="1"/>
  <c r="W301" i="3" l="1"/>
  <c r="Y301" i="3" s="1"/>
  <c r="J301" i="3"/>
  <c r="K153" i="1"/>
  <c r="L153" i="1" s="1"/>
  <c r="N153" i="1" s="1"/>
  <c r="M290" i="1"/>
  <c r="R290" i="1" s="1"/>
  <c r="I291" i="1"/>
  <c r="W154" i="1" l="1"/>
  <c r="Y154" i="1" s="1"/>
  <c r="J154" i="1"/>
  <c r="K301" i="3"/>
  <c r="L301" i="3" s="1"/>
  <c r="N301" i="3"/>
  <c r="M291" i="1"/>
  <c r="R291" i="1" s="1"/>
  <c r="I292" i="1"/>
  <c r="W302" i="3" l="1"/>
  <c r="Y302" i="3" s="1"/>
  <c r="J302" i="3"/>
  <c r="K154" i="1"/>
  <c r="L154" i="1" s="1"/>
  <c r="N154" i="1"/>
  <c r="M292" i="1"/>
  <c r="R292" i="1" s="1"/>
  <c r="I293" i="1"/>
  <c r="W155" i="1" l="1"/>
  <c r="Y155" i="1" s="1"/>
  <c r="J155" i="1"/>
  <c r="K302" i="3"/>
  <c r="L302" i="3" s="1"/>
  <c r="N302" i="3" s="1"/>
  <c r="M293" i="1"/>
  <c r="R293" i="1" s="1"/>
  <c r="I294" i="1"/>
  <c r="W303" i="3" l="1"/>
  <c r="Y303" i="3" s="1"/>
  <c r="J303" i="3"/>
  <c r="K155" i="1"/>
  <c r="L155" i="1" s="1"/>
  <c r="N155" i="1" s="1"/>
  <c r="M294" i="1"/>
  <c r="R294" i="1" s="1"/>
  <c r="I295" i="1"/>
  <c r="W156" i="1" l="1"/>
  <c r="Y156" i="1" s="1"/>
  <c r="J156" i="1"/>
  <c r="K303" i="3"/>
  <c r="L303" i="3" s="1"/>
  <c r="N303" i="3" s="1"/>
  <c r="M295" i="1"/>
  <c r="R295" i="1" s="1"/>
  <c r="I296" i="1"/>
  <c r="W304" i="3" l="1"/>
  <c r="Y304" i="3" s="1"/>
  <c r="J304" i="3"/>
  <c r="K156" i="1"/>
  <c r="L156" i="1" s="1"/>
  <c r="N156" i="1"/>
  <c r="M296" i="1"/>
  <c r="R296" i="1" s="1"/>
  <c r="I297" i="1"/>
  <c r="W157" i="1" l="1"/>
  <c r="Y157" i="1" s="1"/>
  <c r="J157" i="1"/>
  <c r="K304" i="3"/>
  <c r="L304" i="3" s="1"/>
  <c r="N304" i="3" s="1"/>
  <c r="M297" i="1"/>
  <c r="R297" i="1" s="1"/>
  <c r="I298" i="1"/>
  <c r="W305" i="3" l="1"/>
  <c r="Y305" i="3" s="1"/>
  <c r="J305" i="3"/>
  <c r="K157" i="1"/>
  <c r="L157" i="1" s="1"/>
  <c r="N157" i="1"/>
  <c r="M298" i="1"/>
  <c r="R298" i="1" s="1"/>
  <c r="I299" i="1"/>
  <c r="W158" i="1" l="1"/>
  <c r="Y158" i="1" s="1"/>
  <c r="J158" i="1"/>
  <c r="K305" i="3"/>
  <c r="L305" i="3" s="1"/>
  <c r="N305" i="3" s="1"/>
  <c r="M299" i="1"/>
  <c r="R299" i="1" s="1"/>
  <c r="I300" i="1"/>
  <c r="W306" i="3" l="1"/>
  <c r="Y306" i="3" s="1"/>
  <c r="J306" i="3"/>
  <c r="K158" i="1"/>
  <c r="L158" i="1" s="1"/>
  <c r="N158" i="1" s="1"/>
  <c r="M300" i="1"/>
  <c r="R300" i="1" s="1"/>
  <c r="I301" i="1"/>
  <c r="W159" i="1" l="1"/>
  <c r="Y159" i="1" s="1"/>
  <c r="J159" i="1"/>
  <c r="K306" i="3"/>
  <c r="L306" i="3" s="1"/>
  <c r="N306" i="3" s="1"/>
  <c r="M301" i="1"/>
  <c r="R301" i="1" s="1"/>
  <c r="I302" i="1"/>
  <c r="W307" i="3" l="1"/>
  <c r="Y307" i="3" s="1"/>
  <c r="J307" i="3"/>
  <c r="K159" i="1"/>
  <c r="L159" i="1" s="1"/>
  <c r="N159" i="1"/>
  <c r="M302" i="1"/>
  <c r="R302" i="1" s="1"/>
  <c r="I303" i="1"/>
  <c r="W160" i="1" l="1"/>
  <c r="Y160" i="1" s="1"/>
  <c r="J160" i="1"/>
  <c r="K307" i="3"/>
  <c r="L307" i="3" s="1"/>
  <c r="N307" i="3"/>
  <c r="M303" i="1"/>
  <c r="R303" i="1" s="1"/>
  <c r="I304" i="1"/>
  <c r="W308" i="3" l="1"/>
  <c r="Y308" i="3" s="1"/>
  <c r="J308" i="3"/>
  <c r="K160" i="1"/>
  <c r="L160" i="1" s="1"/>
  <c r="N160" i="1" s="1"/>
  <c r="M304" i="1"/>
  <c r="R304" i="1" s="1"/>
  <c r="I305" i="1"/>
  <c r="W161" i="1" l="1"/>
  <c r="Y161" i="1" s="1"/>
  <c r="J161" i="1"/>
  <c r="K308" i="3"/>
  <c r="L308" i="3" s="1"/>
  <c r="N308" i="3" s="1"/>
  <c r="M305" i="1"/>
  <c r="R305" i="1" s="1"/>
  <c r="I306" i="1"/>
  <c r="W309" i="3" l="1"/>
  <c r="Y309" i="3" s="1"/>
  <c r="J309" i="3"/>
  <c r="K161" i="1"/>
  <c r="L161" i="1" s="1"/>
  <c r="N161" i="1" s="1"/>
  <c r="M306" i="1"/>
  <c r="R306" i="1" s="1"/>
  <c r="I307" i="1"/>
  <c r="W162" i="1" l="1"/>
  <c r="Y162" i="1" s="1"/>
  <c r="J162" i="1"/>
  <c r="K309" i="3"/>
  <c r="L309" i="3" s="1"/>
  <c r="N309" i="3" s="1"/>
  <c r="I308" i="1"/>
  <c r="M307" i="1"/>
  <c r="R307" i="1" s="1"/>
  <c r="W310" i="3" l="1"/>
  <c r="Y310" i="3" s="1"/>
  <c r="J310" i="3"/>
  <c r="K162" i="1"/>
  <c r="L162" i="1" s="1"/>
  <c r="N162" i="1" s="1"/>
  <c r="M308" i="1"/>
  <c r="R308" i="1" s="1"/>
  <c r="I309" i="1"/>
  <c r="W163" i="1" l="1"/>
  <c r="Y163" i="1" s="1"/>
  <c r="J163" i="1"/>
  <c r="K310" i="3"/>
  <c r="L310" i="3" s="1"/>
  <c r="N310" i="3" s="1"/>
  <c r="I310" i="1"/>
  <c r="M309" i="1"/>
  <c r="R309" i="1" s="1"/>
  <c r="W311" i="3" l="1"/>
  <c r="Y311" i="3" s="1"/>
  <c r="J311" i="3"/>
  <c r="K163" i="1"/>
  <c r="L163" i="1" s="1"/>
  <c r="N163" i="1" s="1"/>
  <c r="M310" i="1"/>
  <c r="R310" i="1" s="1"/>
  <c r="I311" i="1"/>
  <c r="W164" i="1" l="1"/>
  <c r="Y164" i="1" s="1"/>
  <c r="J164" i="1"/>
  <c r="K311" i="3"/>
  <c r="L311" i="3" s="1"/>
  <c r="N311" i="3"/>
  <c r="M311" i="1"/>
  <c r="R311" i="1" s="1"/>
  <c r="I312" i="1"/>
  <c r="W312" i="3" l="1"/>
  <c r="Y312" i="3" s="1"/>
  <c r="J312" i="3"/>
  <c r="K164" i="1"/>
  <c r="L164" i="1" s="1"/>
  <c r="N164" i="1" s="1"/>
  <c r="M312" i="1"/>
  <c r="R312" i="1" s="1"/>
  <c r="I313" i="1"/>
  <c r="W165" i="1" l="1"/>
  <c r="Y165" i="1" s="1"/>
  <c r="J165" i="1"/>
  <c r="K312" i="3"/>
  <c r="L312" i="3" s="1"/>
  <c r="N312" i="3" s="1"/>
  <c r="M313" i="1"/>
  <c r="R313" i="1" s="1"/>
  <c r="I314" i="1"/>
  <c r="W313" i="3" l="1"/>
  <c r="Y313" i="3" s="1"/>
  <c r="J313" i="3"/>
  <c r="K165" i="1"/>
  <c r="L165" i="1" s="1"/>
  <c r="N165" i="1" s="1"/>
  <c r="M314" i="1"/>
  <c r="R314" i="1" s="1"/>
  <c r="I315" i="1"/>
  <c r="W166" i="1" l="1"/>
  <c r="Y166" i="1" s="1"/>
  <c r="J166" i="1"/>
  <c r="K313" i="3"/>
  <c r="L313" i="3" s="1"/>
  <c r="N313" i="3"/>
  <c r="M315" i="1"/>
  <c r="R315" i="1" s="1"/>
  <c r="I316" i="1"/>
  <c r="W314" i="3" l="1"/>
  <c r="Y314" i="3" s="1"/>
  <c r="J314" i="3"/>
  <c r="K166" i="1"/>
  <c r="L166" i="1" s="1"/>
  <c r="N166" i="1" s="1"/>
  <c r="I317" i="1"/>
  <c r="M316" i="1"/>
  <c r="R316" i="1" s="1"/>
  <c r="W167" i="1" l="1"/>
  <c r="Y167" i="1" s="1"/>
  <c r="J167" i="1"/>
  <c r="K314" i="3"/>
  <c r="L314" i="3" s="1"/>
  <c r="N314" i="3" s="1"/>
  <c r="M317" i="1"/>
  <c r="R317" i="1" s="1"/>
  <c r="I318" i="1"/>
  <c r="W315" i="3" l="1"/>
  <c r="Y315" i="3" s="1"/>
  <c r="J315" i="3"/>
  <c r="K167" i="1"/>
  <c r="L167" i="1" s="1"/>
  <c r="N167" i="1" s="1"/>
  <c r="M318" i="1"/>
  <c r="R318" i="1" s="1"/>
  <c r="I319" i="1"/>
  <c r="W168" i="1" l="1"/>
  <c r="Y168" i="1" s="1"/>
  <c r="J168" i="1"/>
  <c r="K315" i="3"/>
  <c r="L315" i="3" s="1"/>
  <c r="N315" i="3"/>
  <c r="I320" i="1"/>
  <c r="M319" i="1"/>
  <c r="R319" i="1" s="1"/>
  <c r="W316" i="3" l="1"/>
  <c r="Y316" i="3" s="1"/>
  <c r="J316" i="3"/>
  <c r="K168" i="1"/>
  <c r="L168" i="1" s="1"/>
  <c r="N168" i="1" s="1"/>
  <c r="M320" i="1"/>
  <c r="R320" i="1" s="1"/>
  <c r="I321" i="1"/>
  <c r="W169" i="1" l="1"/>
  <c r="Y169" i="1" s="1"/>
  <c r="J169" i="1"/>
  <c r="K316" i="3"/>
  <c r="L316" i="3" s="1"/>
  <c r="N316" i="3" s="1"/>
  <c r="M321" i="1"/>
  <c r="R321" i="1" s="1"/>
  <c r="W317" i="3" l="1"/>
  <c r="Y317" i="3" s="1"/>
  <c r="J317" i="3"/>
  <c r="K169" i="1"/>
  <c r="L169" i="1" s="1"/>
  <c r="N169" i="1" s="1"/>
  <c r="B16" i="3"/>
  <c r="C15" i="1"/>
  <c r="B16" i="1" s="1"/>
  <c r="U21" i="3"/>
  <c r="C27" i="3" s="1"/>
  <c r="W170" i="1" l="1"/>
  <c r="Y170" i="1" s="1"/>
  <c r="J170" i="1"/>
  <c r="K317" i="3"/>
  <c r="L317" i="3" s="1"/>
  <c r="N317" i="3" s="1"/>
  <c r="Y21" i="3"/>
  <c r="U21" i="1"/>
  <c r="W318" i="3" l="1"/>
  <c r="Y318" i="3" s="1"/>
  <c r="J318" i="3"/>
  <c r="K170" i="1"/>
  <c r="C27" i="1"/>
  <c r="Y21" i="1"/>
  <c r="L170" i="1" l="1"/>
  <c r="N170" i="1" s="1"/>
  <c r="K318" i="3"/>
  <c r="L318" i="3" l="1"/>
  <c r="N318" i="3" s="1"/>
  <c r="W171" i="1"/>
  <c r="Y171" i="1" s="1"/>
  <c r="J171" i="1"/>
  <c r="K171" i="1" l="1"/>
  <c r="W319" i="3"/>
  <c r="Y319" i="3" s="1"/>
  <c r="J319" i="3"/>
  <c r="K319" i="3" l="1"/>
  <c r="L171" i="1"/>
  <c r="N171" i="1" s="1"/>
  <c r="W172" i="1" l="1"/>
  <c r="Y172" i="1" s="1"/>
  <c r="J172" i="1"/>
  <c r="L319" i="3"/>
  <c r="N319" i="3" s="1"/>
  <c r="W320" i="3" l="1"/>
  <c r="Y320" i="3" s="1"/>
  <c r="J320" i="3"/>
  <c r="K172" i="1"/>
  <c r="L172" i="1" l="1"/>
  <c r="N172" i="1" s="1"/>
  <c r="K320" i="3"/>
  <c r="L320" i="3" l="1"/>
  <c r="N320" i="3" s="1"/>
  <c r="W173" i="1"/>
  <c r="Y173" i="1" s="1"/>
  <c r="J173" i="1"/>
  <c r="K173" i="1" l="1"/>
  <c r="W321" i="3"/>
  <c r="J321" i="3"/>
  <c r="K321" i="3" l="1"/>
  <c r="C29" i="3"/>
  <c r="Y321" i="3"/>
  <c r="Y16" i="3" s="1"/>
  <c r="C22" i="3" s="1"/>
  <c r="Q2" i="3" s="1"/>
  <c r="L173" i="1"/>
  <c r="N173" i="1" s="1"/>
  <c r="W174" i="1" l="1"/>
  <c r="Y174" i="1" s="1"/>
  <c r="J174" i="1"/>
  <c r="L321" i="3"/>
  <c r="N321" i="3" s="1"/>
  <c r="C24" i="3"/>
  <c r="C23" i="3"/>
  <c r="K174" i="1" l="1"/>
  <c r="L174" i="1" l="1"/>
  <c r="N174" i="1" s="1"/>
  <c r="W175" i="1" l="1"/>
  <c r="Y175" i="1" s="1"/>
  <c r="J175" i="1"/>
  <c r="K175" i="1" l="1"/>
  <c r="L175" i="1" l="1"/>
  <c r="N175" i="1" s="1"/>
  <c r="W176" i="1" l="1"/>
  <c r="Y176" i="1" s="1"/>
  <c r="J176" i="1"/>
  <c r="K176" i="1" l="1"/>
  <c r="L176" i="1" s="1"/>
  <c r="N176" i="1" s="1"/>
  <c r="W177" i="1" l="1"/>
  <c r="Y177" i="1" s="1"/>
  <c r="J177" i="1"/>
  <c r="K177" i="1" l="1"/>
  <c r="L177" i="1" s="1"/>
  <c r="N177" i="1" s="1"/>
  <c r="W178" i="1" l="1"/>
  <c r="Y178" i="1" s="1"/>
  <c r="J178" i="1"/>
  <c r="K178" i="1" l="1"/>
  <c r="L178" i="1" s="1"/>
  <c r="N178" i="1" s="1"/>
  <c r="W179" i="1" l="1"/>
  <c r="Y179" i="1" s="1"/>
  <c r="J179" i="1"/>
  <c r="K179" i="1" l="1"/>
  <c r="L179" i="1" s="1"/>
  <c r="N179" i="1" s="1"/>
  <c r="W180" i="1" l="1"/>
  <c r="Y180" i="1" s="1"/>
  <c r="J180" i="1"/>
  <c r="K180" i="1" l="1"/>
  <c r="L180" i="1" s="1"/>
  <c r="N180" i="1"/>
  <c r="W181" i="1" l="1"/>
  <c r="Y181" i="1" s="1"/>
  <c r="J181" i="1"/>
  <c r="K181" i="1" l="1"/>
  <c r="L181" i="1" s="1"/>
  <c r="N181" i="1" s="1"/>
  <c r="W182" i="1" l="1"/>
  <c r="Y182" i="1" s="1"/>
  <c r="J182" i="1"/>
  <c r="K182" i="1" l="1"/>
  <c r="L182" i="1" s="1"/>
  <c r="N182" i="1"/>
  <c r="W183" i="1" l="1"/>
  <c r="Y183" i="1" s="1"/>
  <c r="J183" i="1"/>
  <c r="K183" i="1" l="1"/>
  <c r="L183" i="1" s="1"/>
  <c r="N183" i="1" s="1"/>
  <c r="W184" i="1" l="1"/>
  <c r="Y184" i="1" s="1"/>
  <c r="J184" i="1"/>
  <c r="K184" i="1" l="1"/>
  <c r="L184" i="1" s="1"/>
  <c r="N184" i="1" s="1"/>
  <c r="W185" i="1" l="1"/>
  <c r="Y185" i="1" s="1"/>
  <c r="J185" i="1"/>
  <c r="K185" i="1" l="1"/>
  <c r="L185" i="1" s="1"/>
  <c r="N185" i="1"/>
  <c r="W186" i="1" l="1"/>
  <c r="Y186" i="1" s="1"/>
  <c r="J186" i="1"/>
  <c r="K186" i="1" l="1"/>
  <c r="L186" i="1" s="1"/>
  <c r="N186" i="1"/>
  <c r="W187" i="1" l="1"/>
  <c r="Y187" i="1" s="1"/>
  <c r="J187" i="1"/>
  <c r="K187" i="1" l="1"/>
  <c r="L187" i="1" s="1"/>
  <c r="N187" i="1" s="1"/>
  <c r="W188" i="1" l="1"/>
  <c r="Y188" i="1" s="1"/>
  <c r="J188" i="1"/>
  <c r="K188" i="1" l="1"/>
  <c r="L188" i="1" s="1"/>
  <c r="N188" i="1" s="1"/>
  <c r="W189" i="1" l="1"/>
  <c r="Y189" i="1" s="1"/>
  <c r="J189" i="1"/>
  <c r="K189" i="1" l="1"/>
  <c r="L189" i="1" s="1"/>
  <c r="N189" i="1" s="1"/>
  <c r="W190" i="1" l="1"/>
  <c r="Y190" i="1" s="1"/>
  <c r="J190" i="1"/>
  <c r="K190" i="1" l="1"/>
  <c r="L190" i="1" s="1"/>
  <c r="N190" i="1"/>
  <c r="W191" i="1" l="1"/>
  <c r="Y191" i="1" s="1"/>
  <c r="J191" i="1"/>
  <c r="K191" i="1" l="1"/>
  <c r="L191" i="1" s="1"/>
  <c r="N191" i="1"/>
  <c r="W192" i="1" l="1"/>
  <c r="Y192" i="1" s="1"/>
  <c r="J192" i="1"/>
  <c r="K192" i="1" l="1"/>
  <c r="L192" i="1" s="1"/>
  <c r="N192" i="1" s="1"/>
  <c r="W193" i="1" l="1"/>
  <c r="Y193" i="1" s="1"/>
  <c r="J193" i="1"/>
  <c r="K193" i="1" l="1"/>
  <c r="L193" i="1" s="1"/>
  <c r="N193" i="1" s="1"/>
  <c r="W194" i="1" l="1"/>
  <c r="Y194" i="1" s="1"/>
  <c r="J194" i="1"/>
  <c r="K194" i="1" l="1"/>
  <c r="L194" i="1" s="1"/>
  <c r="N194" i="1"/>
  <c r="W195" i="1" l="1"/>
  <c r="Y195" i="1" s="1"/>
  <c r="J195" i="1"/>
  <c r="K195" i="1" l="1"/>
  <c r="L195" i="1" s="1"/>
  <c r="N195" i="1"/>
  <c r="W196" i="1" l="1"/>
  <c r="Y196" i="1" s="1"/>
  <c r="J196" i="1"/>
  <c r="K196" i="1" l="1"/>
  <c r="L196" i="1" s="1"/>
  <c r="N196" i="1"/>
  <c r="W197" i="1" l="1"/>
  <c r="Y197" i="1" s="1"/>
  <c r="J197" i="1"/>
  <c r="K197" i="1" l="1"/>
  <c r="L197" i="1" s="1"/>
  <c r="N197" i="1" s="1"/>
  <c r="W198" i="1" l="1"/>
  <c r="Y198" i="1" s="1"/>
  <c r="J198" i="1"/>
  <c r="K198" i="1" l="1"/>
  <c r="L198" i="1" s="1"/>
  <c r="N198" i="1" s="1"/>
  <c r="W199" i="1" l="1"/>
  <c r="Y199" i="1" s="1"/>
  <c r="J199" i="1"/>
  <c r="K199" i="1" l="1"/>
  <c r="L199" i="1" s="1"/>
  <c r="N199" i="1"/>
  <c r="W200" i="1" l="1"/>
  <c r="Y200" i="1" s="1"/>
  <c r="J200" i="1"/>
  <c r="K200" i="1" l="1"/>
  <c r="L200" i="1" s="1"/>
  <c r="N200" i="1" s="1"/>
  <c r="W201" i="1" l="1"/>
  <c r="Y201" i="1" s="1"/>
  <c r="J201" i="1"/>
  <c r="K201" i="1" l="1"/>
  <c r="L201" i="1" s="1"/>
  <c r="N201" i="1" s="1"/>
  <c r="W202" i="1" l="1"/>
  <c r="Y202" i="1" s="1"/>
  <c r="J202" i="1"/>
  <c r="K202" i="1" l="1"/>
  <c r="L202" i="1" s="1"/>
  <c r="N202" i="1" s="1"/>
  <c r="W203" i="1" l="1"/>
  <c r="Y203" i="1" s="1"/>
  <c r="J203" i="1"/>
  <c r="K203" i="1" l="1"/>
  <c r="L203" i="1" s="1"/>
  <c r="N203" i="1" s="1"/>
  <c r="W204" i="1" l="1"/>
  <c r="Y204" i="1" s="1"/>
  <c r="J204" i="1"/>
  <c r="K204" i="1" l="1"/>
  <c r="L204" i="1" s="1"/>
  <c r="N204" i="1" s="1"/>
  <c r="W205" i="1" l="1"/>
  <c r="Y205" i="1" s="1"/>
  <c r="J205" i="1"/>
  <c r="K205" i="1" l="1"/>
  <c r="L205" i="1" s="1"/>
  <c r="N205" i="1"/>
  <c r="W206" i="1" l="1"/>
  <c r="Y206" i="1" s="1"/>
  <c r="J206" i="1"/>
  <c r="K206" i="1" l="1"/>
  <c r="L206" i="1" s="1"/>
  <c r="N206" i="1"/>
  <c r="W207" i="1" l="1"/>
  <c r="Y207" i="1" s="1"/>
  <c r="J207" i="1"/>
  <c r="K207" i="1" l="1"/>
  <c r="L207" i="1" s="1"/>
  <c r="N207" i="1"/>
  <c r="W208" i="1" l="1"/>
  <c r="Y208" i="1" s="1"/>
  <c r="J208" i="1"/>
  <c r="K208" i="1" l="1"/>
  <c r="L208" i="1" s="1"/>
  <c r="N208" i="1"/>
  <c r="W209" i="1" l="1"/>
  <c r="Y209" i="1" s="1"/>
  <c r="J209" i="1"/>
  <c r="K209" i="1" l="1"/>
  <c r="L209" i="1" s="1"/>
  <c r="N209" i="1" s="1"/>
  <c r="W210" i="1" l="1"/>
  <c r="Y210" i="1" s="1"/>
  <c r="J210" i="1"/>
  <c r="K210" i="1" l="1"/>
  <c r="L210" i="1" s="1"/>
  <c r="N210" i="1" s="1"/>
  <c r="W211" i="1" l="1"/>
  <c r="Y211" i="1" s="1"/>
  <c r="J211" i="1"/>
  <c r="K211" i="1" l="1"/>
  <c r="L211" i="1" s="1"/>
  <c r="N211" i="1"/>
  <c r="W212" i="1" l="1"/>
  <c r="Y212" i="1" s="1"/>
  <c r="J212" i="1"/>
  <c r="K212" i="1" l="1"/>
  <c r="L212" i="1" s="1"/>
  <c r="N212" i="1" s="1"/>
  <c r="W213" i="1" l="1"/>
  <c r="Y213" i="1" s="1"/>
  <c r="J213" i="1"/>
  <c r="K213" i="1" l="1"/>
  <c r="L213" i="1" s="1"/>
  <c r="N213" i="1"/>
  <c r="W214" i="1" l="1"/>
  <c r="Y214" i="1" s="1"/>
  <c r="J214" i="1"/>
  <c r="K214" i="1" l="1"/>
  <c r="L214" i="1" s="1"/>
  <c r="N214" i="1"/>
  <c r="W215" i="1" l="1"/>
  <c r="Y215" i="1" s="1"/>
  <c r="J215" i="1"/>
  <c r="K215" i="1" l="1"/>
  <c r="L215" i="1" s="1"/>
  <c r="N215" i="1" s="1"/>
  <c r="W216" i="1" l="1"/>
  <c r="Y216" i="1" s="1"/>
  <c r="J216" i="1"/>
  <c r="K216" i="1" l="1"/>
  <c r="L216" i="1" s="1"/>
  <c r="N216" i="1"/>
  <c r="W217" i="1" l="1"/>
  <c r="Y217" i="1" s="1"/>
  <c r="J217" i="1"/>
  <c r="K217" i="1" l="1"/>
  <c r="L217" i="1" s="1"/>
  <c r="N217" i="1"/>
  <c r="W218" i="1" l="1"/>
  <c r="Y218" i="1" s="1"/>
  <c r="J218" i="1"/>
  <c r="K218" i="1" l="1"/>
  <c r="L218" i="1" s="1"/>
  <c r="N218" i="1" s="1"/>
  <c r="W219" i="1" l="1"/>
  <c r="Y219" i="1" s="1"/>
  <c r="J219" i="1"/>
  <c r="K219" i="1" l="1"/>
  <c r="L219" i="1" s="1"/>
  <c r="N219" i="1" s="1"/>
  <c r="W220" i="1" l="1"/>
  <c r="Y220" i="1" s="1"/>
  <c r="J220" i="1"/>
  <c r="K220" i="1" l="1"/>
  <c r="L220" i="1" s="1"/>
  <c r="N220" i="1"/>
  <c r="W221" i="1" l="1"/>
  <c r="Y221" i="1" s="1"/>
  <c r="J221" i="1"/>
  <c r="K221" i="1" l="1"/>
  <c r="L221" i="1" s="1"/>
  <c r="N221" i="1"/>
  <c r="W222" i="1" l="1"/>
  <c r="Y222" i="1" s="1"/>
  <c r="J222" i="1"/>
  <c r="K222" i="1" l="1"/>
  <c r="L222" i="1" s="1"/>
  <c r="N222" i="1"/>
  <c r="W223" i="1" l="1"/>
  <c r="Y223" i="1" s="1"/>
  <c r="J223" i="1"/>
  <c r="K223" i="1" l="1"/>
  <c r="L223" i="1" s="1"/>
  <c r="N223" i="1"/>
  <c r="W224" i="1" l="1"/>
  <c r="Y224" i="1" s="1"/>
  <c r="J224" i="1"/>
  <c r="K224" i="1" l="1"/>
  <c r="L224" i="1" s="1"/>
  <c r="N224" i="1"/>
  <c r="W225" i="1" l="1"/>
  <c r="Y225" i="1" s="1"/>
  <c r="J225" i="1"/>
  <c r="K225" i="1" l="1"/>
  <c r="L225" i="1" s="1"/>
  <c r="N225" i="1" s="1"/>
  <c r="W226" i="1" l="1"/>
  <c r="Y226" i="1" s="1"/>
  <c r="J226" i="1"/>
  <c r="K226" i="1" l="1"/>
  <c r="L226" i="1" s="1"/>
  <c r="N226" i="1"/>
  <c r="W227" i="1" l="1"/>
  <c r="Y227" i="1" s="1"/>
  <c r="J227" i="1"/>
  <c r="K227" i="1" l="1"/>
  <c r="L227" i="1" s="1"/>
  <c r="N227" i="1"/>
  <c r="W228" i="1" l="1"/>
  <c r="Y228" i="1" s="1"/>
  <c r="J228" i="1"/>
  <c r="K228" i="1" l="1"/>
  <c r="L228" i="1" s="1"/>
  <c r="N228" i="1" s="1"/>
  <c r="W229" i="1" l="1"/>
  <c r="Y229" i="1" s="1"/>
  <c r="J229" i="1"/>
  <c r="K229" i="1" l="1"/>
  <c r="L229" i="1" s="1"/>
  <c r="N229" i="1" s="1"/>
  <c r="W230" i="1" l="1"/>
  <c r="Y230" i="1" s="1"/>
  <c r="J230" i="1"/>
  <c r="K230" i="1" l="1"/>
  <c r="L230" i="1" s="1"/>
  <c r="N230" i="1" s="1"/>
  <c r="W231" i="1" l="1"/>
  <c r="Y231" i="1" s="1"/>
  <c r="J231" i="1"/>
  <c r="K231" i="1" l="1"/>
  <c r="L231" i="1" s="1"/>
  <c r="N231" i="1"/>
  <c r="W232" i="1" l="1"/>
  <c r="Y232" i="1" s="1"/>
  <c r="J232" i="1"/>
  <c r="K232" i="1" l="1"/>
  <c r="L232" i="1" s="1"/>
  <c r="N232" i="1" s="1"/>
  <c r="W233" i="1" l="1"/>
  <c r="Y233" i="1" s="1"/>
  <c r="J233" i="1"/>
  <c r="K233" i="1" l="1"/>
  <c r="L233" i="1" s="1"/>
  <c r="N233" i="1" s="1"/>
  <c r="W234" i="1" l="1"/>
  <c r="Y234" i="1" s="1"/>
  <c r="J234" i="1"/>
  <c r="K234" i="1" l="1"/>
  <c r="L234" i="1" s="1"/>
  <c r="N234" i="1"/>
  <c r="W235" i="1" l="1"/>
  <c r="Y235" i="1" s="1"/>
  <c r="J235" i="1"/>
  <c r="K235" i="1" l="1"/>
  <c r="L235" i="1" s="1"/>
  <c r="N235" i="1" s="1"/>
  <c r="W236" i="1" l="1"/>
  <c r="Y236" i="1" s="1"/>
  <c r="J236" i="1"/>
  <c r="K236" i="1" l="1"/>
  <c r="L236" i="1" s="1"/>
  <c r="N236" i="1"/>
  <c r="W237" i="1" l="1"/>
  <c r="Y237" i="1" s="1"/>
  <c r="J237" i="1"/>
  <c r="K237" i="1" l="1"/>
  <c r="L237" i="1" s="1"/>
  <c r="N237" i="1"/>
  <c r="W238" i="1" l="1"/>
  <c r="Y238" i="1" s="1"/>
  <c r="J238" i="1"/>
  <c r="K238" i="1" l="1"/>
  <c r="L238" i="1" s="1"/>
  <c r="N238" i="1" s="1"/>
  <c r="W239" i="1" l="1"/>
  <c r="Y239" i="1" s="1"/>
  <c r="J239" i="1"/>
  <c r="K239" i="1" l="1"/>
  <c r="L239" i="1" s="1"/>
  <c r="N239" i="1" s="1"/>
  <c r="W240" i="1" l="1"/>
  <c r="Y240" i="1" s="1"/>
  <c r="J240" i="1"/>
  <c r="K240" i="1" l="1"/>
  <c r="L240" i="1" s="1"/>
  <c r="N240" i="1" s="1"/>
  <c r="W241" i="1" l="1"/>
  <c r="Y241" i="1" s="1"/>
  <c r="J241" i="1"/>
  <c r="K241" i="1" l="1"/>
  <c r="L241" i="1" s="1"/>
  <c r="N241" i="1" s="1"/>
  <c r="W242" i="1" l="1"/>
  <c r="Y242" i="1" s="1"/>
  <c r="J242" i="1"/>
  <c r="K242" i="1" l="1"/>
  <c r="L242" i="1" s="1"/>
  <c r="N242" i="1" s="1"/>
  <c r="W243" i="1" l="1"/>
  <c r="Y243" i="1" s="1"/>
  <c r="J243" i="1"/>
  <c r="K243" i="1" l="1"/>
  <c r="L243" i="1" s="1"/>
  <c r="N243" i="1"/>
  <c r="W244" i="1" l="1"/>
  <c r="Y244" i="1" s="1"/>
  <c r="J244" i="1"/>
  <c r="K244" i="1" l="1"/>
  <c r="L244" i="1" s="1"/>
  <c r="N244" i="1"/>
  <c r="W245" i="1" l="1"/>
  <c r="Y245" i="1" s="1"/>
  <c r="J245" i="1"/>
  <c r="K245" i="1" l="1"/>
  <c r="L245" i="1" s="1"/>
  <c r="N245" i="1" s="1"/>
  <c r="W246" i="1" l="1"/>
  <c r="Y246" i="1" s="1"/>
  <c r="J246" i="1"/>
  <c r="K246" i="1" l="1"/>
  <c r="L246" i="1" s="1"/>
  <c r="N246" i="1"/>
  <c r="W247" i="1" l="1"/>
  <c r="Y247" i="1" s="1"/>
  <c r="J247" i="1"/>
  <c r="K247" i="1" l="1"/>
  <c r="L247" i="1" s="1"/>
  <c r="N247" i="1" s="1"/>
  <c r="W248" i="1" l="1"/>
  <c r="Y248" i="1" s="1"/>
  <c r="J248" i="1"/>
  <c r="K248" i="1" l="1"/>
  <c r="L248" i="1" s="1"/>
  <c r="N248" i="1"/>
  <c r="W249" i="1" l="1"/>
  <c r="Y249" i="1" s="1"/>
  <c r="J249" i="1"/>
  <c r="K249" i="1" l="1"/>
  <c r="L249" i="1" s="1"/>
  <c r="N249" i="1"/>
  <c r="W250" i="1" l="1"/>
  <c r="Y250" i="1" s="1"/>
  <c r="J250" i="1"/>
  <c r="K250" i="1" l="1"/>
  <c r="L250" i="1" s="1"/>
  <c r="N250" i="1" s="1"/>
  <c r="W251" i="1" l="1"/>
  <c r="Y251" i="1" s="1"/>
  <c r="J251" i="1"/>
  <c r="K251" i="1" l="1"/>
  <c r="L251" i="1" s="1"/>
  <c r="N251" i="1"/>
  <c r="W252" i="1" l="1"/>
  <c r="Y252" i="1" s="1"/>
  <c r="J252" i="1"/>
  <c r="K252" i="1" l="1"/>
  <c r="L252" i="1" s="1"/>
  <c r="N252" i="1" s="1"/>
  <c r="W253" i="1" l="1"/>
  <c r="Y253" i="1" s="1"/>
  <c r="J253" i="1"/>
  <c r="K253" i="1" l="1"/>
  <c r="L253" i="1" s="1"/>
  <c r="N253" i="1"/>
  <c r="W254" i="1" l="1"/>
  <c r="Y254" i="1" s="1"/>
  <c r="J254" i="1"/>
  <c r="K254" i="1" l="1"/>
  <c r="L254" i="1" s="1"/>
  <c r="N254" i="1"/>
  <c r="W255" i="1" l="1"/>
  <c r="Y255" i="1" s="1"/>
  <c r="J255" i="1"/>
  <c r="K255" i="1" l="1"/>
  <c r="L255" i="1" s="1"/>
  <c r="N255" i="1"/>
  <c r="W256" i="1" l="1"/>
  <c r="Y256" i="1" s="1"/>
  <c r="J256" i="1"/>
  <c r="K256" i="1" l="1"/>
  <c r="L256" i="1" s="1"/>
  <c r="N256" i="1" s="1"/>
  <c r="W257" i="1" l="1"/>
  <c r="Y257" i="1" s="1"/>
  <c r="J257" i="1"/>
  <c r="K257" i="1" l="1"/>
  <c r="L257" i="1" s="1"/>
  <c r="N257" i="1"/>
  <c r="W258" i="1" l="1"/>
  <c r="Y258" i="1" s="1"/>
  <c r="J258" i="1"/>
  <c r="K258" i="1" l="1"/>
  <c r="L258" i="1" s="1"/>
  <c r="N258" i="1"/>
  <c r="W259" i="1" l="1"/>
  <c r="Y259" i="1" s="1"/>
  <c r="J259" i="1"/>
  <c r="K259" i="1" l="1"/>
  <c r="L259" i="1" s="1"/>
  <c r="N259" i="1" s="1"/>
  <c r="W260" i="1" l="1"/>
  <c r="Y260" i="1" s="1"/>
  <c r="J260" i="1"/>
  <c r="K260" i="1" l="1"/>
  <c r="L260" i="1" s="1"/>
  <c r="N260" i="1" s="1"/>
  <c r="W261" i="1" l="1"/>
  <c r="Y261" i="1" s="1"/>
  <c r="J261" i="1"/>
  <c r="K261" i="1" l="1"/>
  <c r="L261" i="1" s="1"/>
  <c r="N261" i="1" s="1"/>
  <c r="W262" i="1" l="1"/>
  <c r="Y262" i="1" s="1"/>
  <c r="J262" i="1"/>
  <c r="K262" i="1" l="1"/>
  <c r="L262" i="1" s="1"/>
  <c r="N262" i="1" s="1"/>
  <c r="W263" i="1" l="1"/>
  <c r="Y263" i="1" s="1"/>
  <c r="J263" i="1"/>
  <c r="K263" i="1" l="1"/>
  <c r="L263" i="1" s="1"/>
  <c r="N263" i="1"/>
  <c r="W264" i="1" l="1"/>
  <c r="Y264" i="1" s="1"/>
  <c r="J264" i="1"/>
  <c r="K264" i="1" l="1"/>
  <c r="L264" i="1" s="1"/>
  <c r="N264" i="1" s="1"/>
  <c r="W265" i="1" l="1"/>
  <c r="Y265" i="1" s="1"/>
  <c r="J265" i="1"/>
  <c r="K265" i="1" l="1"/>
  <c r="L265" i="1" s="1"/>
  <c r="N265" i="1"/>
  <c r="W266" i="1" l="1"/>
  <c r="Y266" i="1" s="1"/>
  <c r="J266" i="1"/>
  <c r="K266" i="1" l="1"/>
  <c r="L266" i="1" s="1"/>
  <c r="N266" i="1"/>
  <c r="W267" i="1" l="1"/>
  <c r="Y267" i="1" s="1"/>
  <c r="J267" i="1"/>
  <c r="K267" i="1" l="1"/>
  <c r="L267" i="1" s="1"/>
  <c r="N267" i="1"/>
  <c r="W268" i="1" l="1"/>
  <c r="Y268" i="1" s="1"/>
  <c r="J268" i="1"/>
  <c r="K268" i="1" l="1"/>
  <c r="L268" i="1" s="1"/>
  <c r="N268" i="1" s="1"/>
  <c r="W269" i="1" l="1"/>
  <c r="Y269" i="1" s="1"/>
  <c r="J269" i="1"/>
  <c r="K269" i="1" l="1"/>
  <c r="L269" i="1" s="1"/>
  <c r="N269" i="1" s="1"/>
  <c r="W270" i="1" l="1"/>
  <c r="Y270" i="1" s="1"/>
  <c r="J270" i="1"/>
  <c r="K270" i="1" l="1"/>
  <c r="L270" i="1" s="1"/>
  <c r="N270" i="1" s="1"/>
  <c r="W271" i="1" l="1"/>
  <c r="Y271" i="1" s="1"/>
  <c r="J271" i="1"/>
  <c r="K271" i="1" l="1"/>
  <c r="L271" i="1" s="1"/>
  <c r="N271" i="1" s="1"/>
  <c r="W272" i="1" l="1"/>
  <c r="Y272" i="1" s="1"/>
  <c r="J272" i="1"/>
  <c r="K272" i="1" l="1"/>
  <c r="L272" i="1" s="1"/>
  <c r="N272" i="1" s="1"/>
  <c r="W273" i="1" l="1"/>
  <c r="Y273" i="1" s="1"/>
  <c r="J273" i="1"/>
  <c r="K273" i="1" l="1"/>
  <c r="L273" i="1" s="1"/>
  <c r="N273" i="1" s="1"/>
  <c r="W274" i="1" l="1"/>
  <c r="Y274" i="1" s="1"/>
  <c r="J274" i="1"/>
  <c r="K274" i="1" l="1"/>
  <c r="L274" i="1" s="1"/>
  <c r="N274" i="1" s="1"/>
  <c r="W275" i="1" l="1"/>
  <c r="Y275" i="1" s="1"/>
  <c r="J275" i="1"/>
  <c r="K275" i="1" l="1"/>
  <c r="L275" i="1" s="1"/>
  <c r="N275" i="1" s="1"/>
  <c r="W276" i="1" l="1"/>
  <c r="Y276" i="1" s="1"/>
  <c r="J276" i="1"/>
  <c r="K276" i="1" l="1"/>
  <c r="L276" i="1" s="1"/>
  <c r="N276" i="1"/>
  <c r="W277" i="1" l="1"/>
  <c r="Y277" i="1" s="1"/>
  <c r="J277" i="1"/>
  <c r="K277" i="1" l="1"/>
  <c r="L277" i="1" s="1"/>
  <c r="N277" i="1"/>
  <c r="W278" i="1" l="1"/>
  <c r="Y278" i="1" s="1"/>
  <c r="J278" i="1"/>
  <c r="K278" i="1" l="1"/>
  <c r="L278" i="1" s="1"/>
  <c r="N278" i="1" s="1"/>
  <c r="W279" i="1" l="1"/>
  <c r="Y279" i="1" s="1"/>
  <c r="J279" i="1"/>
  <c r="K279" i="1" l="1"/>
  <c r="L279" i="1" s="1"/>
  <c r="N279" i="1" s="1"/>
  <c r="W280" i="1" l="1"/>
  <c r="Y280" i="1" s="1"/>
  <c r="J280" i="1"/>
  <c r="K280" i="1" l="1"/>
  <c r="L280" i="1" s="1"/>
  <c r="N280" i="1" s="1"/>
  <c r="W281" i="1" l="1"/>
  <c r="Y281" i="1" s="1"/>
  <c r="J281" i="1"/>
  <c r="K281" i="1" l="1"/>
  <c r="L281" i="1" s="1"/>
  <c r="N281" i="1"/>
  <c r="W282" i="1" l="1"/>
  <c r="Y282" i="1" s="1"/>
  <c r="J282" i="1"/>
  <c r="K282" i="1" l="1"/>
  <c r="L282" i="1" s="1"/>
  <c r="N282" i="1" s="1"/>
  <c r="W283" i="1" l="1"/>
  <c r="Y283" i="1" s="1"/>
  <c r="J283" i="1"/>
  <c r="K283" i="1" l="1"/>
  <c r="L283" i="1" s="1"/>
  <c r="N283" i="1"/>
  <c r="W284" i="1" l="1"/>
  <c r="Y284" i="1" s="1"/>
  <c r="J284" i="1"/>
  <c r="K284" i="1" l="1"/>
  <c r="L284" i="1" s="1"/>
  <c r="N284" i="1" s="1"/>
  <c r="W285" i="1" l="1"/>
  <c r="Y285" i="1" s="1"/>
  <c r="J285" i="1"/>
  <c r="K285" i="1" l="1"/>
  <c r="L285" i="1" s="1"/>
  <c r="N285" i="1" s="1"/>
  <c r="W286" i="1" l="1"/>
  <c r="Y286" i="1" s="1"/>
  <c r="J286" i="1"/>
  <c r="K286" i="1" l="1"/>
  <c r="L286" i="1" s="1"/>
  <c r="N286" i="1" s="1"/>
  <c r="W287" i="1" l="1"/>
  <c r="Y287" i="1" s="1"/>
  <c r="J287" i="1"/>
  <c r="K287" i="1" l="1"/>
  <c r="L287" i="1" s="1"/>
  <c r="N287" i="1" s="1"/>
  <c r="W288" i="1" l="1"/>
  <c r="Y288" i="1" s="1"/>
  <c r="J288" i="1"/>
  <c r="K288" i="1" l="1"/>
  <c r="L288" i="1" s="1"/>
  <c r="N288" i="1" s="1"/>
  <c r="W289" i="1" l="1"/>
  <c r="Y289" i="1" s="1"/>
  <c r="J289" i="1"/>
  <c r="K289" i="1" l="1"/>
  <c r="L289" i="1" s="1"/>
  <c r="N289" i="1"/>
  <c r="W290" i="1" l="1"/>
  <c r="Y290" i="1" s="1"/>
  <c r="J290" i="1"/>
  <c r="K290" i="1" l="1"/>
  <c r="L290" i="1" s="1"/>
  <c r="N290" i="1" s="1"/>
  <c r="W291" i="1" l="1"/>
  <c r="Y291" i="1" s="1"/>
  <c r="J291" i="1"/>
  <c r="K291" i="1" l="1"/>
  <c r="L291" i="1" s="1"/>
  <c r="N291" i="1" s="1"/>
  <c r="W292" i="1" l="1"/>
  <c r="Y292" i="1" s="1"/>
  <c r="J292" i="1"/>
  <c r="K292" i="1" l="1"/>
  <c r="L292" i="1" s="1"/>
  <c r="N292" i="1"/>
  <c r="W293" i="1" l="1"/>
  <c r="Y293" i="1" s="1"/>
  <c r="J293" i="1"/>
  <c r="K293" i="1" l="1"/>
  <c r="L293" i="1" s="1"/>
  <c r="N293" i="1" s="1"/>
  <c r="W294" i="1" l="1"/>
  <c r="Y294" i="1" s="1"/>
  <c r="J294" i="1"/>
  <c r="K294" i="1" l="1"/>
  <c r="L294" i="1" s="1"/>
  <c r="N294" i="1"/>
  <c r="W295" i="1" l="1"/>
  <c r="Y295" i="1" s="1"/>
  <c r="J295" i="1"/>
  <c r="K295" i="1" l="1"/>
  <c r="L295" i="1" s="1"/>
  <c r="N295" i="1"/>
  <c r="W296" i="1" l="1"/>
  <c r="Y296" i="1" s="1"/>
  <c r="J296" i="1"/>
  <c r="K296" i="1" l="1"/>
  <c r="L296" i="1" s="1"/>
  <c r="N296" i="1"/>
  <c r="W297" i="1" l="1"/>
  <c r="Y297" i="1" s="1"/>
  <c r="J297" i="1"/>
  <c r="K297" i="1" l="1"/>
  <c r="L297" i="1" s="1"/>
  <c r="N297" i="1"/>
  <c r="W298" i="1" l="1"/>
  <c r="Y298" i="1" s="1"/>
  <c r="J298" i="1"/>
  <c r="K298" i="1" l="1"/>
  <c r="L298" i="1" s="1"/>
  <c r="N298" i="1" s="1"/>
  <c r="W299" i="1" l="1"/>
  <c r="Y299" i="1" s="1"/>
  <c r="J299" i="1"/>
  <c r="K299" i="1" l="1"/>
  <c r="L299" i="1" s="1"/>
  <c r="N299" i="1" s="1"/>
  <c r="W300" i="1" l="1"/>
  <c r="Y300" i="1" s="1"/>
  <c r="J300" i="1"/>
  <c r="K300" i="1" l="1"/>
  <c r="L300" i="1" s="1"/>
  <c r="N300" i="1" s="1"/>
  <c r="W301" i="1" l="1"/>
  <c r="Y301" i="1" s="1"/>
  <c r="J301" i="1"/>
  <c r="K301" i="1" l="1"/>
  <c r="L301" i="1" s="1"/>
  <c r="N301" i="1" s="1"/>
  <c r="W302" i="1" l="1"/>
  <c r="Y302" i="1" s="1"/>
  <c r="J302" i="1"/>
  <c r="K302" i="1" l="1"/>
  <c r="L302" i="1" s="1"/>
  <c r="N302" i="1" s="1"/>
  <c r="W303" i="1" l="1"/>
  <c r="Y303" i="1" s="1"/>
  <c r="J303" i="1"/>
  <c r="K303" i="1" l="1"/>
  <c r="L303" i="1" s="1"/>
  <c r="N303" i="1"/>
  <c r="W304" i="1" l="1"/>
  <c r="Y304" i="1" s="1"/>
  <c r="J304" i="1"/>
  <c r="K304" i="1" l="1"/>
  <c r="L304" i="1" s="1"/>
  <c r="N304" i="1" s="1"/>
  <c r="W305" i="1" l="1"/>
  <c r="Y305" i="1" s="1"/>
  <c r="J305" i="1"/>
  <c r="K305" i="1" l="1"/>
  <c r="L305" i="1" s="1"/>
  <c r="N305" i="1" s="1"/>
  <c r="W306" i="1" l="1"/>
  <c r="Y306" i="1" s="1"/>
  <c r="J306" i="1"/>
  <c r="K306" i="1" l="1"/>
  <c r="L306" i="1" s="1"/>
  <c r="N306" i="1"/>
  <c r="W307" i="1" l="1"/>
  <c r="Y307" i="1" s="1"/>
  <c r="J307" i="1"/>
  <c r="K307" i="1" l="1"/>
  <c r="L307" i="1" s="1"/>
  <c r="N307" i="1" s="1"/>
  <c r="W308" i="1" l="1"/>
  <c r="Y308" i="1" s="1"/>
  <c r="J308" i="1"/>
  <c r="K308" i="1" l="1"/>
  <c r="L308" i="1" s="1"/>
  <c r="N308" i="1"/>
  <c r="W309" i="1" l="1"/>
  <c r="Y309" i="1" s="1"/>
  <c r="J309" i="1"/>
  <c r="K309" i="1" l="1"/>
  <c r="L309" i="1" s="1"/>
  <c r="N309" i="1" s="1"/>
  <c r="W310" i="1" l="1"/>
  <c r="Y310" i="1" s="1"/>
  <c r="J310" i="1"/>
  <c r="K310" i="1" l="1"/>
  <c r="L310" i="1" s="1"/>
  <c r="N310" i="1"/>
  <c r="W311" i="1" l="1"/>
  <c r="Y311" i="1" s="1"/>
  <c r="J311" i="1"/>
  <c r="K311" i="1" l="1"/>
  <c r="L311" i="1" s="1"/>
  <c r="N311" i="1" s="1"/>
  <c r="W312" i="1" l="1"/>
  <c r="Y312" i="1" s="1"/>
  <c r="J312" i="1"/>
  <c r="K312" i="1" l="1"/>
  <c r="L312" i="1" s="1"/>
  <c r="N312" i="1" s="1"/>
  <c r="W313" i="1" l="1"/>
  <c r="Y313" i="1" s="1"/>
  <c r="J313" i="1"/>
  <c r="K313" i="1" l="1"/>
  <c r="L313" i="1" s="1"/>
  <c r="N313" i="1" s="1"/>
  <c r="W314" i="1" l="1"/>
  <c r="Y314" i="1" s="1"/>
  <c r="J314" i="1"/>
  <c r="K314" i="1" l="1"/>
  <c r="L314" i="1" s="1"/>
  <c r="N314" i="1"/>
  <c r="W315" i="1" l="1"/>
  <c r="Y315" i="1" s="1"/>
  <c r="J315" i="1"/>
  <c r="K315" i="1" l="1"/>
  <c r="L315" i="1" s="1"/>
  <c r="N315" i="1" s="1"/>
  <c r="W316" i="1" l="1"/>
  <c r="Y316" i="1" s="1"/>
  <c r="J316" i="1"/>
  <c r="K316" i="1" l="1"/>
  <c r="L316" i="1" s="1"/>
  <c r="N316" i="1"/>
  <c r="W317" i="1" l="1"/>
  <c r="Y317" i="1" s="1"/>
  <c r="J317" i="1"/>
  <c r="K317" i="1" l="1"/>
  <c r="L317" i="1" s="1"/>
  <c r="N317" i="1"/>
  <c r="W318" i="1" l="1"/>
  <c r="Y318" i="1" s="1"/>
  <c r="J318" i="1"/>
  <c r="K318" i="1" l="1"/>
  <c r="L318" i="1" s="1"/>
  <c r="N318" i="1"/>
  <c r="W319" i="1" l="1"/>
  <c r="Y319" i="1" s="1"/>
  <c r="J319" i="1"/>
  <c r="K319" i="1" l="1"/>
  <c r="L319" i="1" s="1"/>
  <c r="N319" i="1"/>
  <c r="W320" i="1" l="1"/>
  <c r="Y320" i="1" s="1"/>
  <c r="J320" i="1"/>
  <c r="K320" i="1" l="1"/>
  <c r="L320" i="1" s="1"/>
  <c r="N320" i="1" s="1"/>
  <c r="W321" i="1" l="1"/>
  <c r="J321" i="1"/>
  <c r="K321" i="1" l="1"/>
  <c r="C29" i="1"/>
  <c r="Y321" i="1"/>
  <c r="Y16" i="1" s="1"/>
  <c r="C22" i="1" s="1"/>
  <c r="Q2" i="1" s="1"/>
  <c r="L321" i="1" l="1"/>
  <c r="N321" i="1" s="1"/>
  <c r="C24" i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tc={F4ADA5EB-B6E2-4D2E-9E46-CAF3A9E8B5B9}</author>
    <author>tc={69B73661-339E-442E-B697-1EE9E4F9E384}</author>
    <author>tc={8092DEA8-63AF-427D-A361-C7339145EC08}</author>
    <author>tc={8AA3B378-6994-421E-A09A-F892C0C073EF}</author>
    <author>tc={171AB24F-BBFB-46C7-ABBB-7D713F8D2DA1}</author>
  </authors>
  <commentList>
    <comment ref="W19" authorId="0" shapeId="0" xr:uid="{F4ADA5EB-B6E2-4D2E-9E46-CAF3A9E8B5B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FACTOR SEGURO DE VIDA TENER EN CUENTA SEGUN RANGO DE EDAD, INFO ENVIADA POR AREA SEGUROS DORIS ALICIA ROLDAN</t>
      </text>
    </comment>
    <comment ref="S21" authorId="1" shapeId="0" xr:uid="{69B73661-339E-442E-B697-1EE9E4F9E38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  <comment ref="T21" authorId="2" shapeId="0" xr:uid="{8092DEA8-63AF-427D-A361-C7339145EC0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  <comment ref="U21" authorId="3" shapeId="0" xr:uid="{8AA3B378-6994-421E-A09A-F892C0C073E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  <comment ref="V21" authorId="4" shapeId="0" xr:uid="{171AB24F-BBFB-46C7-ABBB-7D713F8D2D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tc={07783FC8-AE19-4E57-910C-F78DA83A65BF}</author>
    <author>tc={DFD3782E-012C-47D4-A9C3-D0D6E8FFEDA1}</author>
    <author>tc={326AEEE2-BB23-4F4E-841E-4BB6BB30FE7B}</author>
    <author>tc={8D812F52-30DB-43BE-8675-5649C18531E8}</author>
    <author>tc={7802C218-43CD-4F5E-9C95-0F57639E0553}</author>
  </authors>
  <commentList>
    <comment ref="W19" authorId="0" shapeId="0" xr:uid="{07783FC8-AE19-4E57-910C-F78DA83A65B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FACTOR SEGURO DE VIDA TENER EN CUENTA SEGUN RANGO DE EDAD, INFO ENVIADA POR AREA SEGUROS DORIS ALICIA ROLDAN</t>
      </text>
    </comment>
    <comment ref="S21" authorId="1" shapeId="0" xr:uid="{DFD3782E-012C-47D4-A9C3-D0D6E8FFED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  <comment ref="T21" authorId="2" shapeId="0" xr:uid="{326AEEE2-BB23-4F4E-841E-4BB6BB30FE7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  <comment ref="U21" authorId="3" shapeId="0" xr:uid="{8D812F52-30DB-43BE-8675-5649C18531E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  <comment ref="V21" authorId="4" shapeId="0" xr:uid="{7802C218-43CD-4F5E-9C95-0F57639E055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informacion sale de las tarifas que se encuentran publicadas para este caso 02/07/2024.</t>
      </text>
    </comment>
  </commentList>
</comments>
</file>

<file path=xl/sharedStrings.xml><?xml version="1.0" encoding="utf-8"?>
<sst xmlns="http://schemas.openxmlformats.org/spreadsheetml/2006/main" count="149" uniqueCount="67">
  <si>
    <t>SIMULACION VTUA</t>
  </si>
  <si>
    <t>SIMULACIÓN PRIMERA CUOTA</t>
  </si>
  <si>
    <t>TASA MENSUAL EN % POR RANGOS DE EDAD PARA COBRO DE SEGURO DE VIDA</t>
  </si>
  <si>
    <t>DIVID 100</t>
  </si>
  <si>
    <t>De 18 a 50 años</t>
  </si>
  <si>
    <t>De 51 a 60 años</t>
  </si>
  <si>
    <t>De 61 a 70 años</t>
  </si>
  <si>
    <t>De 71 a 75 años</t>
  </si>
  <si>
    <t>SIMULACIÓN VALOR TOTAL UNIFICADO DEL CRÉDITO DE CONSUMO - CREDIVILLAS</t>
  </si>
  <si>
    <t>De 76 a 80 años</t>
  </si>
  <si>
    <t>Desde 81 años</t>
  </si>
  <si>
    <t>PROMEDIO</t>
  </si>
  <si>
    <t xml:space="preserve">  Monto del Crédito</t>
  </si>
  <si>
    <t xml:space="preserve">  Plazo (meses)</t>
  </si>
  <si>
    <t xml:space="preserve">  Tasa Efectiva Anual</t>
  </si>
  <si>
    <t>Estudio de Crédito Compra de Cartera</t>
  </si>
  <si>
    <t>Compra de Cartera</t>
  </si>
  <si>
    <t xml:space="preserve">  Valor 1ra. Cuota sin Seguros</t>
  </si>
  <si>
    <t>Estudio de Crédito Libre Inversión</t>
  </si>
  <si>
    <t>Libre Inversión</t>
  </si>
  <si>
    <t>LISTA DESP</t>
  </si>
  <si>
    <t xml:space="preserve">  Rango Edad Deudor</t>
  </si>
  <si>
    <t>Exento</t>
  </si>
  <si>
    <t xml:space="preserve">  Tipo Estudio de Crédito</t>
  </si>
  <si>
    <t>actualizado con las tarifas al 02 de julio2024</t>
  </si>
  <si>
    <t xml:space="preserve">  Tipo Desembolso</t>
  </si>
  <si>
    <t>Desembolso con Cheque (cada uno)</t>
  </si>
  <si>
    <t>TNM</t>
  </si>
  <si>
    <t>VTUA%</t>
  </si>
  <si>
    <t>CANAL EN TARIFARIO</t>
  </si>
  <si>
    <t>LISTA</t>
  </si>
  <si>
    <t>TARIFA</t>
  </si>
  <si>
    <t xml:space="preserve">  Tipo de Canal de Solicitud</t>
  </si>
  <si>
    <t>Oficinas Tradicionales / Banca Preferente</t>
  </si>
  <si>
    <t>Simulación de Crédito Oficinas Tradicionales / Banca Preferente</t>
  </si>
  <si>
    <t>FLUJO DEL CRÉDITO</t>
  </si>
  <si>
    <t>FLUJO DEL CLIENTE</t>
  </si>
  <si>
    <t>Simulación de Crédito OCI (Oficinas de Crédito al Instante)</t>
  </si>
  <si>
    <t>OCI (Oficinas de Crédito al Instante)</t>
  </si>
  <si>
    <t>Periodo</t>
  </si>
  <si>
    <t>Capital</t>
  </si>
  <si>
    <t>Intereses</t>
  </si>
  <si>
    <t>Abono a Capital</t>
  </si>
  <si>
    <t>Cuota</t>
  </si>
  <si>
    <t>Saldo</t>
  </si>
  <si>
    <t>Desembolso</t>
  </si>
  <si>
    <t>Certificaciones</t>
  </si>
  <si>
    <t>Estudio de Crédito</t>
  </si>
  <si>
    <t>Tipo de Desembolso</t>
  </si>
  <si>
    <t>Tipo de canal</t>
  </si>
  <si>
    <t>Seguro de vida</t>
  </si>
  <si>
    <t>Saldo cliente</t>
  </si>
  <si>
    <t>VALOR TOTAL UNIFICADO</t>
  </si>
  <si>
    <t>TIPO DE DESEMBOLSO</t>
  </si>
  <si>
    <t xml:space="preserve">  Valor Total Unificado %</t>
  </si>
  <si>
    <t xml:space="preserve">  Valor Total Unificado $</t>
  </si>
  <si>
    <t>Desembolso con Transferencia (cada una)</t>
  </si>
  <si>
    <t xml:space="preserve">    Intereses</t>
  </si>
  <si>
    <t xml:space="preserve">    Certificaciones</t>
  </si>
  <si>
    <t xml:space="preserve">    Estudio de Crédito</t>
  </si>
  <si>
    <t xml:space="preserve">    Tipo de Desembolso</t>
  </si>
  <si>
    <t xml:space="preserve">    Canal de solicitud</t>
  </si>
  <si>
    <t xml:space="preserve">    Seguro de vida del deudor</t>
  </si>
  <si>
    <t>Nota:</t>
  </si>
  <si>
    <t>El Valor Total Unificado corresponde a una proyección de los cobros inherentes o asociados al crédito simulado. 
Los valores aquí presentados resultan de una proyección por lo tanto no necesariamente corresponden a los valores que va a pagar con su producto.</t>
  </si>
  <si>
    <t>INFORMACION DE TASA</t>
  </si>
  <si>
    <t>actualizado con las tarifas al 04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</si>
</sst>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000"/>
    <numFmt numFmtId="166" formatCode="0.0000%"/>
    <numFmt numFmtId="167" formatCode="_-* #,##0.0_-;\-* #,##0.0_-;_-* &quot;-&quot;??_-;_-@_-"/>
    <numFmt numFmtId="168" formatCode="_-&quot;$&quot;\ * #,##0_-;\-&quot;$&quot;\ * #,##0_-;_-&quot;$&quot;\ * &quot;-&quot;??_-;_-@_-"/>
    <numFmt numFmtId="169" formatCode="_(* #,##0_);_(* \(#,##0\);_(* &quot;-&quot;??_);_(@_)"/>
    <numFmt numFmtId="170" formatCode="&quot;$&quot;#,##0_);[Red]\(&quot;$&quot;#,##0\)"/>
    <numFmt numFmtId="171" formatCode="0.000%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4"/>
    <xf numFmtId="0" fontId="4" fillId="0" borderId="4" xfId="4" applyFont="1" applyBorder="1" applyAlignment="1">
      <alignment horizontal="center" vertical="center"/>
    </xf>
    <xf numFmtId="0" fontId="4" fillId="0" borderId="5" xfId="4" applyFont="1" applyBorder="1"/>
    <xf numFmtId="0" fontId="4" fillId="0" borderId="6" xfId="4" applyFont="1" applyBorder="1"/>
    <xf numFmtId="10" fontId="2" fillId="0" borderId="0" xfId="4" applyNumberFormat="1"/>
    <xf numFmtId="10" fontId="2" fillId="0" borderId="7" xfId="4" applyNumberFormat="1" applyBorder="1"/>
    <xf numFmtId="43" fontId="2" fillId="0" borderId="5" xfId="1" applyFont="1" applyBorder="1"/>
    <xf numFmtId="43" fontId="2" fillId="0" borderId="6" xfId="1" applyFont="1" applyBorder="1"/>
    <xf numFmtId="164" fontId="2" fillId="0" borderId="8" xfId="4" applyNumberFormat="1" applyBorder="1"/>
    <xf numFmtId="43" fontId="2" fillId="0" borderId="0" xfId="4" applyNumberFormat="1"/>
    <xf numFmtId="43" fontId="2" fillId="0" borderId="9" xfId="4" applyNumberFormat="1" applyBorder="1"/>
    <xf numFmtId="0" fontId="7" fillId="0" borderId="4" xfId="0" applyFont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6" fontId="1" fillId="0" borderId="4" xfId="3" applyNumberFormat="1" applyFont="1" applyBorder="1"/>
    <xf numFmtId="0" fontId="2" fillId="0" borderId="8" xfId="4" applyBorder="1"/>
    <xf numFmtId="10" fontId="1" fillId="0" borderId="0" xfId="3" applyNumberFormat="1" applyFont="1" applyBorder="1"/>
    <xf numFmtId="10" fontId="1" fillId="0" borderId="9" xfId="3" applyNumberFormat="1" applyFont="1" applyBorder="1"/>
    <xf numFmtId="167" fontId="1" fillId="0" borderId="0" xfId="1" applyNumberFormat="1" applyFont="1" applyBorder="1"/>
    <xf numFmtId="167" fontId="1" fillId="0" borderId="9" xfId="1" applyNumberFormat="1" applyFont="1" applyBorder="1"/>
    <xf numFmtId="0" fontId="2" fillId="0" borderId="10" xfId="4" applyBorder="1"/>
    <xf numFmtId="10" fontId="1" fillId="0" borderId="11" xfId="3" applyNumberFormat="1" applyFont="1" applyBorder="1"/>
    <xf numFmtId="10" fontId="1" fillId="0" borderId="12" xfId="3" applyNumberFormat="1" applyFont="1" applyBorder="1"/>
    <xf numFmtId="167" fontId="1" fillId="0" borderId="11" xfId="1" applyNumberFormat="1" applyFont="1" applyBorder="1"/>
    <xf numFmtId="167" fontId="1" fillId="0" borderId="12" xfId="1" applyNumberFormat="1" applyFont="1" applyBorder="1"/>
    <xf numFmtId="0" fontId="6" fillId="0" borderId="0" xfId="4" applyFont="1" applyProtection="1">
      <protection hidden="1"/>
    </xf>
    <xf numFmtId="14" fontId="2" fillId="0" borderId="0" xfId="4" applyNumberFormat="1"/>
    <xf numFmtId="166" fontId="2" fillId="0" borderId="0" xfId="4" applyNumberFormat="1"/>
    <xf numFmtId="0" fontId="3" fillId="3" borderId="4" xfId="4" applyFont="1" applyFill="1" applyBorder="1" applyProtection="1">
      <protection hidden="1"/>
    </xf>
    <xf numFmtId="168" fontId="1" fillId="4" borderId="4" xfId="5" applyNumberFormat="1" applyFont="1" applyFill="1" applyBorder="1" applyAlignment="1" applyProtection="1">
      <alignment horizontal="right"/>
    </xf>
    <xf numFmtId="169" fontId="1" fillId="4" borderId="4" xfId="6" applyNumberFormat="1" applyFont="1" applyFill="1" applyBorder="1" applyAlignment="1" applyProtection="1">
      <alignment horizontal="right"/>
    </xf>
    <xf numFmtId="10" fontId="1" fillId="2" borderId="4" xfId="5" applyNumberFormat="1" applyFont="1" applyFill="1" applyBorder="1" applyAlignment="1" applyProtection="1">
      <alignment horizontal="right"/>
    </xf>
    <xf numFmtId="0" fontId="9" fillId="2" borderId="13" xfId="0" quotePrefix="1" applyFont="1" applyFill="1" applyBorder="1"/>
    <xf numFmtId="0" fontId="9" fillId="2" borderId="14" xfId="0" quotePrefix="1" applyFont="1" applyFill="1" applyBorder="1"/>
    <xf numFmtId="170" fontId="9" fillId="2" borderId="15" xfId="0" applyNumberFormat="1" applyFont="1" applyFill="1" applyBorder="1" applyAlignment="1">
      <alignment horizontal="right" vertical="top"/>
    </xf>
    <xf numFmtId="168" fontId="1" fillId="5" borderId="4" xfId="5" applyNumberFormat="1" applyFont="1" applyFill="1" applyBorder="1" applyAlignment="1" applyProtection="1">
      <alignment horizontal="right"/>
    </xf>
    <xf numFmtId="0" fontId="9" fillId="2" borderId="16" xfId="0" quotePrefix="1" applyFont="1" applyFill="1" applyBorder="1"/>
    <xf numFmtId="0" fontId="9" fillId="2" borderId="17" xfId="0" quotePrefix="1" applyFont="1" applyFill="1" applyBorder="1"/>
    <xf numFmtId="170" fontId="9" fillId="2" borderId="18" xfId="0" applyNumberFormat="1" applyFont="1" applyFill="1" applyBorder="1" applyAlignment="1">
      <alignment horizontal="right" vertical="top"/>
    </xf>
    <xf numFmtId="0" fontId="1" fillId="0" borderId="4" xfId="6" applyNumberFormat="1" applyFont="1" applyFill="1" applyBorder="1" applyAlignment="1" applyProtection="1">
      <alignment horizontal="right"/>
    </xf>
    <xf numFmtId="43" fontId="1" fillId="0" borderId="0" xfId="1" applyFont="1"/>
    <xf numFmtId="0" fontId="3" fillId="0" borderId="4" xfId="4" applyFont="1" applyBorder="1" applyProtection="1">
      <protection hidden="1"/>
    </xf>
    <xf numFmtId="0" fontId="2" fillId="0" borderId="4" xfId="4" applyBorder="1"/>
    <xf numFmtId="0" fontId="10" fillId="7" borderId="4" xfId="4" applyFont="1" applyFill="1" applyBorder="1" applyAlignment="1" applyProtection="1">
      <alignment horizontal="center" vertical="center"/>
      <protection hidden="1"/>
    </xf>
    <xf numFmtId="10" fontId="6" fillId="0" borderId="4" xfId="6" applyNumberFormat="1" applyFont="1" applyBorder="1" applyProtection="1">
      <protection hidden="1"/>
    </xf>
    <xf numFmtId="0" fontId="3" fillId="8" borderId="4" xfId="4" applyFont="1" applyFill="1" applyBorder="1" applyAlignment="1">
      <alignment horizontal="center" vertical="center"/>
    </xf>
    <xf numFmtId="10" fontId="3" fillId="8" borderId="4" xfId="4" applyNumberFormat="1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/>
    </xf>
    <xf numFmtId="0" fontId="9" fillId="2" borderId="19" xfId="0" quotePrefix="1" applyFont="1" applyFill="1" applyBorder="1"/>
    <xf numFmtId="170" fontId="9" fillId="2" borderId="20" xfId="0" applyNumberFormat="1" applyFont="1" applyFill="1" applyBorder="1" applyAlignment="1">
      <alignment horizontal="right" vertical="top"/>
    </xf>
    <xf numFmtId="0" fontId="10" fillId="7" borderId="0" xfId="4" applyFont="1" applyFill="1" applyAlignment="1" applyProtection="1">
      <alignment horizontal="center" vertical="center"/>
      <protection hidden="1"/>
    </xf>
    <xf numFmtId="0" fontId="2" fillId="2" borderId="0" xfId="4" applyFill="1"/>
    <xf numFmtId="0" fontId="10" fillId="7" borderId="21" xfId="4" applyFont="1" applyFill="1" applyBorder="1" applyAlignment="1" applyProtection="1">
      <alignment horizontal="center" vertical="center"/>
      <protection hidden="1"/>
    </xf>
    <xf numFmtId="0" fontId="10" fillId="7" borderId="4" xfId="4" applyFont="1" applyFill="1" applyBorder="1" applyAlignment="1" applyProtection="1">
      <alignment horizontal="center" vertical="center" wrapText="1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6" fillId="0" borderId="0" xfId="4" applyFont="1"/>
    <xf numFmtId="169" fontId="2" fillId="0" borderId="0" xfId="4" applyNumberFormat="1"/>
    <xf numFmtId="169" fontId="6" fillId="0" borderId="4" xfId="6" applyNumberFormat="1" applyFont="1" applyBorder="1" applyProtection="1">
      <protection hidden="1"/>
    </xf>
    <xf numFmtId="164" fontId="6" fillId="0" borderId="4" xfId="6" applyFont="1" applyBorder="1" applyProtection="1">
      <protection hidden="1"/>
    </xf>
    <xf numFmtId="164" fontId="6" fillId="0" borderId="0" xfId="6" applyFont="1" applyBorder="1" applyProtection="1">
      <protection hidden="1"/>
    </xf>
    <xf numFmtId="168" fontId="6" fillId="0" borderId="4" xfId="6" applyNumberFormat="1" applyFont="1" applyBorder="1" applyProtection="1">
      <protection hidden="1"/>
    </xf>
    <xf numFmtId="169" fontId="6" fillId="2" borderId="4" xfId="6" applyNumberFormat="1" applyFont="1" applyFill="1" applyBorder="1" applyProtection="1">
      <protection hidden="1"/>
    </xf>
    <xf numFmtId="171" fontId="1" fillId="5" borderId="4" xfId="5" applyNumberFormat="1" applyFont="1" applyFill="1" applyBorder="1" applyAlignment="1" applyProtection="1">
      <alignment horizontal="right"/>
    </xf>
    <xf numFmtId="1" fontId="2" fillId="0" borderId="0" xfId="4" applyNumberFormat="1"/>
    <xf numFmtId="168" fontId="2" fillId="0" borderId="0" xfId="4" applyNumberFormat="1"/>
    <xf numFmtId="168" fontId="1" fillId="0" borderId="4" xfId="5" applyNumberFormat="1" applyFont="1" applyFill="1" applyBorder="1" applyAlignment="1" applyProtection="1">
      <alignment horizontal="right"/>
    </xf>
    <xf numFmtId="44" fontId="1" fillId="0" borderId="0" xfId="2" applyFont="1"/>
    <xf numFmtId="0" fontId="3" fillId="3" borderId="22" xfId="4" applyFont="1" applyFill="1" applyBorder="1" applyProtection="1">
      <protection hidden="1"/>
    </xf>
    <xf numFmtId="0" fontId="5" fillId="0" borderId="0" xfId="4" applyFont="1"/>
    <xf numFmtId="0" fontId="2" fillId="9" borderId="0" xfId="4" applyFill="1"/>
    <xf numFmtId="0" fontId="6" fillId="9" borderId="0" xfId="4" applyFont="1" applyFill="1" applyProtection="1">
      <protection hidden="1"/>
    </xf>
    <xf numFmtId="14" fontId="2" fillId="9" borderId="0" xfId="4" applyNumberFormat="1" applyFill="1"/>
    <xf numFmtId="0" fontId="5" fillId="9" borderId="0" xfId="4" applyFont="1" applyFill="1"/>
    <xf numFmtId="0" fontId="4" fillId="9" borderId="0" xfId="4" applyFont="1" applyFill="1" applyAlignment="1" applyProtection="1">
      <alignment horizontal="center" vertical="center"/>
      <protection hidden="1"/>
    </xf>
    <xf numFmtId="0" fontId="6" fillId="9" borderId="0" xfId="4" applyFont="1" applyFill="1"/>
    <xf numFmtId="0" fontId="3" fillId="9" borderId="4" xfId="4" applyFont="1" applyFill="1" applyBorder="1" applyProtection="1">
      <protection hidden="1"/>
    </xf>
    <xf numFmtId="171" fontId="1" fillId="9" borderId="4" xfId="5" applyNumberFormat="1" applyFont="1" applyFill="1" applyBorder="1" applyAlignment="1" applyProtection="1">
      <alignment horizontal="right"/>
    </xf>
    <xf numFmtId="168" fontId="1" fillId="9" borderId="4" xfId="5" applyNumberFormat="1" applyFont="1" applyFill="1" applyBorder="1" applyAlignment="1" applyProtection="1">
      <alignment horizontal="right"/>
    </xf>
    <xf numFmtId="168" fontId="2" fillId="9" borderId="0" xfId="4" applyNumberFormat="1" applyFill="1"/>
    <xf numFmtId="169" fontId="2" fillId="9" borderId="0" xfId="4" applyNumberFormat="1" applyFill="1"/>
    <xf numFmtId="0" fontId="3" fillId="9" borderId="22" xfId="4" applyFont="1" applyFill="1" applyBorder="1" applyProtection="1">
      <protection hidden="1"/>
    </xf>
    <xf numFmtId="168" fontId="1" fillId="4" borderId="4" xfId="5" applyNumberFormat="1" applyFont="1" applyFill="1" applyBorder="1" applyAlignment="1" applyProtection="1">
      <alignment horizontal="right"/>
      <protection locked="0"/>
    </xf>
    <xf numFmtId="169" fontId="1" fillId="4" borderId="4" xfId="6" applyNumberFormat="1" applyFont="1" applyFill="1" applyBorder="1" applyAlignment="1" applyProtection="1">
      <alignment horizontal="right"/>
      <protection locked="0"/>
    </xf>
    <xf numFmtId="10" fontId="1" fillId="2" borderId="4" xfId="5" applyNumberFormat="1" applyFont="1" applyFill="1" applyBorder="1" applyAlignment="1" applyProtection="1">
      <alignment horizontal="right"/>
      <protection locked="0"/>
    </xf>
    <xf numFmtId="0" fontId="1" fillId="0" borderId="4" xfId="6" applyNumberFormat="1" applyFont="1" applyFill="1" applyBorder="1" applyAlignment="1" applyProtection="1">
      <alignment horizontal="right"/>
      <protection locked="0"/>
    </xf>
    <xf numFmtId="0" fontId="2" fillId="0" borderId="4" xfId="4" applyBorder="1" applyProtection="1">
      <protection locked="0"/>
    </xf>
    <xf numFmtId="0" fontId="2" fillId="0" borderId="4" xfId="4" applyBorder="1" applyAlignment="1" applyProtection="1">
      <alignment horizontal="left" vertical="center" wrapText="1"/>
      <protection hidden="1"/>
    </xf>
    <xf numFmtId="0" fontId="2" fillId="0" borderId="1" xfId="4" applyBorder="1" applyAlignment="1">
      <alignment horizontal="center"/>
    </xf>
    <xf numFmtId="0" fontId="2" fillId="0" borderId="2" xfId="4" applyBorder="1" applyAlignment="1">
      <alignment horizontal="center"/>
    </xf>
    <xf numFmtId="0" fontId="2" fillId="0" borderId="3" xfId="4" applyBorder="1" applyAlignment="1">
      <alignment horizontal="center"/>
    </xf>
    <xf numFmtId="0" fontId="4" fillId="0" borderId="4" xfId="4" applyFont="1" applyBorder="1" applyAlignment="1">
      <alignment horizontal="center" wrapText="1"/>
    </xf>
    <xf numFmtId="0" fontId="2" fillId="0" borderId="0" xfId="4" applyAlignment="1" applyProtection="1">
      <alignment horizontal="center" vertical="center" wrapText="1"/>
      <protection hidden="1"/>
    </xf>
    <xf numFmtId="0" fontId="4" fillId="6" borderId="5" xfId="4" applyFont="1" applyFill="1" applyBorder="1" applyAlignment="1">
      <alignment horizontal="center"/>
    </xf>
    <xf numFmtId="0" fontId="10" fillId="7" borderId="4" xfId="4" applyFont="1" applyFill="1" applyBorder="1" applyAlignment="1" applyProtection="1">
      <alignment horizontal="center" vertical="center"/>
      <protection hidden="1"/>
    </xf>
    <xf numFmtId="0" fontId="2" fillId="9" borderId="4" xfId="4" applyFill="1" applyBorder="1" applyAlignment="1" applyProtection="1">
      <alignment horizontal="left" vertical="center" wrapText="1"/>
      <protection hidden="1"/>
    </xf>
    <xf numFmtId="0" fontId="4" fillId="2" borderId="0" xfId="4" applyFont="1" applyFill="1" applyAlignment="1">
      <alignment horizontal="center"/>
    </xf>
    <xf numFmtId="0" fontId="2" fillId="9" borderId="0" xfId="4" applyFill="1" applyAlignment="1" applyProtection="1">
      <alignment horizontal="center" vertical="center" wrapText="1"/>
      <protection hidden="1"/>
    </xf>
  </cellXfs>
  <cellStyles count="7">
    <cellStyle name="Comma" xfId="6" xr:uid="{507EA698-29B7-4117-8E57-EC8B7C2C0B24}"/>
    <cellStyle name="Millares" xfId="1" builtinId="3"/>
    <cellStyle name="Moneda" xfId="2" builtinId="4"/>
    <cellStyle name="Moneda 2" xfId="5" xr:uid="{CB4BAE76-6AA7-4C01-984A-C9B749A36A24}"/>
    <cellStyle name="Normal" xfId="0" builtinId="0"/>
    <cellStyle name="Normal 2" xfId="4" xr:uid="{EDC3C779-F449-459A-BA93-EFA50F536F55}"/>
    <cellStyle name="Porcentaje" xfId="3" builtinId="5"/>
  </cellStyles>
  <dxfs count="8">
    <dxf>
      <fill>
        <patternFill>
          <bgColor theme="4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theme="4" tint="-0.24994659260841701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1" defaultTableStyle="TableStyleMedium2" defaultPivotStyle="PivotStyleLight16">
    <tableStyle name="Invisible" pivot="0" table="0" count="0" xr9:uid="{BF0C6132-705E-41D2-BA1F-873B972BE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Hoja3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imulador Credivilla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2619375</xdr:colOff>
      <xdr:row>2</xdr:row>
      <xdr:rowOff>28575</xdr:rowOff>
    </xdr:from>
    <xdr:to>
      <xdr:col>4</xdr:col>
      <xdr:colOff>0</xdr:colOff>
      <xdr:row>4</xdr:row>
      <xdr:rowOff>28575</xdr:rowOff>
    </xdr:to>
    <xdr:sp macro="" textlink="">
      <xdr:nvSpPr>
        <xdr:cNvPr id="10" name="Rectángulo: esquinas diagonales redondeada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7D189-C759-4BFE-9988-0714BFA72C8E}"/>
            </a:ext>
          </a:extLst>
        </xdr:cNvPr>
        <xdr:cNvSpPr/>
      </xdr:nvSpPr>
      <xdr:spPr>
        <a:xfrm>
          <a:off x="5886450" y="619125"/>
          <a:ext cx="914400" cy="381000"/>
        </a:xfrm>
        <a:prstGeom prst="round2Diag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VOLVER</a:t>
          </a:r>
        </a:p>
      </xdr:txBody>
    </xdr:sp>
    <xdr:clientData/>
  </xdr:twoCellAnchor>
  <xdr:twoCellAnchor editAs="oneCell">
    <xdr:from>
      <xdr:col>0</xdr:col>
      <xdr:colOff>809625</xdr:colOff>
      <xdr:row>1</xdr:row>
      <xdr:rowOff>47625</xdr:rowOff>
    </xdr:from>
    <xdr:to>
      <xdr:col>1</xdr:col>
      <xdr:colOff>1936299</xdr:colOff>
      <xdr:row>4</xdr:row>
      <xdr:rowOff>49213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D03A016-BB36-484A-8DC8-F1451194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447675"/>
          <a:ext cx="1964874" cy="573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104775</xdr:rowOff>
    </xdr:from>
    <xdr:to>
      <xdr:col>6</xdr:col>
      <xdr:colOff>133350</xdr:colOff>
      <xdr:row>4</xdr:row>
      <xdr:rowOff>28575</xdr:rowOff>
    </xdr:to>
    <xdr:sp macro="[2]!Volver" textlink="">
      <xdr:nvSpPr>
        <xdr:cNvPr id="4" name="Diagrama de flujo: proceso alternativo 3">
          <a:extLst>
            <a:ext uri="{FF2B5EF4-FFF2-40B4-BE49-F238E27FC236}">
              <a16:creationId xmlns:a16="http://schemas.microsoft.com/office/drawing/2014/main" id="{0427696D-BCF6-4BC3-B706-BECFA99FCD58}"/>
            </a:ext>
          </a:extLst>
        </xdr:cNvPr>
        <xdr:cNvSpPr/>
      </xdr:nvSpPr>
      <xdr:spPr>
        <a:xfrm>
          <a:off x="6800850" y="695325"/>
          <a:ext cx="0" cy="304800"/>
        </a:xfrm>
        <a:prstGeom prst="flowChartAlternateProcess">
          <a:avLst/>
        </a:prstGeom>
        <a:gradFill flip="none" rotWithShape="1">
          <a:gsLst>
            <a:gs pos="0">
              <a:schemeClr val="accent3">
                <a:lumMod val="67000"/>
              </a:schemeClr>
            </a:gs>
            <a:gs pos="48000">
              <a:schemeClr val="accent3">
                <a:lumMod val="97000"/>
                <a:lumOff val="3000"/>
              </a:schemeClr>
            </a:gs>
            <a:gs pos="100000">
              <a:schemeClr val="accent3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/>
            <a:t>Volver</a:t>
          </a:r>
        </a:p>
      </xdr:txBody>
    </xdr:sp>
    <xdr:clientData/>
  </xdr:twoCellAnchor>
  <xdr:twoCellAnchor>
    <xdr:from>
      <xdr:col>2</xdr:col>
      <xdr:colOff>2619375</xdr:colOff>
      <xdr:row>2</xdr:row>
      <xdr:rowOff>28575</xdr:rowOff>
    </xdr:from>
    <xdr:to>
      <xdr:col>4</xdr:col>
      <xdr:colOff>0</xdr:colOff>
      <xdr:row>4</xdr:row>
      <xdr:rowOff>28575</xdr:rowOff>
    </xdr:to>
    <xdr:sp macro="" textlink="">
      <xdr:nvSpPr>
        <xdr:cNvPr id="6" name="Rectángulo: esquinas diagonales redondeada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477EA-DEAC-4395-A946-667806B354BF}"/>
            </a:ext>
          </a:extLst>
        </xdr:cNvPr>
        <xdr:cNvSpPr/>
      </xdr:nvSpPr>
      <xdr:spPr>
        <a:xfrm>
          <a:off x="5886450" y="619125"/>
          <a:ext cx="914400" cy="381000"/>
        </a:xfrm>
        <a:prstGeom prst="round2Diag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SIMULAR</a:t>
          </a:r>
        </a:p>
      </xdr:txBody>
    </xdr:sp>
    <xdr:clientData/>
  </xdr:twoCellAnchor>
  <xdr:twoCellAnchor editAs="oneCell">
    <xdr:from>
      <xdr:col>0</xdr:col>
      <xdr:colOff>733426</xdr:colOff>
      <xdr:row>1</xdr:row>
      <xdr:rowOff>36512</xdr:rowOff>
    </xdr:from>
    <xdr:to>
      <xdr:col>1</xdr:col>
      <xdr:colOff>1860100</xdr:colOff>
      <xdr:row>4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FB4263-ECF1-EC85-173E-45EF99B9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6" y="436562"/>
          <a:ext cx="1964874" cy="573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16384</xdr:col>
      <xdr:colOff>763059</xdr:colOff>
      <xdr:row>1</xdr:row>
      <xdr:rowOff>127000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E1DA26F-D7B4-4B48-B643-300823B4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38175"/>
          <a:ext cx="2001309" cy="32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895350</xdr:colOff>
      <xdr:row>0</xdr:row>
      <xdr:rowOff>0</xdr:rowOff>
    </xdr:from>
    <xdr:to>
      <xdr:col>16384</xdr:col>
      <xdr:colOff>762000</xdr:colOff>
      <xdr:row>1</xdr:row>
      <xdr:rowOff>165100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D0B99AFD-4A67-4928-9998-E72BE529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609600"/>
          <a:ext cx="1171575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usa1\FinDRentabilidad\NUEVO_FORMATO_TARIFAS\A.CE_006\3.CREDITOS\Tabla%20para%20reporte%20super%20cr&#233;ditos%20AC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nalp_1\AppData\Local\Microsoft\Windows\INetCache\Content.Outlook\53BQFH6A\2.%20Simulador%20de%20Cr&#233;dito%20de%20Consumo%20Credivill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s super"/>
      <sheetName val="Créditos"/>
      <sheetName val="CONSOLIDADO"/>
      <sheetName val="Simulador Credivillas"/>
      <sheetName val="VIS_PESOS"/>
      <sheetName val="NO_VIS_PESOS"/>
      <sheetName val="LEASING"/>
      <sheetName val="VIS_UVR"/>
      <sheetName val="Hoja1"/>
    </sheetNames>
    <sheetDataSet>
      <sheetData sheetId="0"/>
      <sheetData sheetId="1">
        <row r="5">
          <cell r="D5">
            <v>1553145</v>
          </cell>
          <cell r="E5">
            <v>12</v>
          </cell>
        </row>
        <row r="6">
          <cell r="D6">
            <v>6024320</v>
          </cell>
          <cell r="E6">
            <v>36</v>
          </cell>
        </row>
        <row r="7">
          <cell r="D7">
            <v>11436795</v>
          </cell>
          <cell r="E7">
            <v>48</v>
          </cell>
        </row>
        <row r="8">
          <cell r="D8">
            <v>18355350</v>
          </cell>
          <cell r="E8">
            <v>60</v>
          </cell>
        </row>
        <row r="9">
          <cell r="D9">
            <v>67820665</v>
          </cell>
          <cell r="E9">
            <v>84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Variables"/>
      <sheetName val="Simulador"/>
      <sheetName val="2"/>
    </sheetNames>
    <definedNames>
      <definedName name="Volver"/>
    </definedNames>
    <sheetDataSet>
      <sheetData sheetId="0">
        <row r="8">
          <cell r="D8">
            <v>20000000</v>
          </cell>
        </row>
      </sheetData>
      <sheetData sheetId="1">
        <row r="4">
          <cell r="F4">
            <v>28084</v>
          </cell>
        </row>
      </sheetData>
      <sheetData sheetId="2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onald Alexander Gordillo Escarraga" id="{3EEE8549-21F4-45F2-8C75-4D32E2C8FA1F}" userId="S::gordillor@bancoavvillas.com.co::dfe643cb-0787-4bf8-8000-0ad3acb4aeed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19" dT="2024-06-20T16:24:29.07" personId="{3EEE8549-21F4-45F2-8C75-4D32E2C8FA1F}" id="{F4ADA5EB-B6E2-4D2E-9E46-CAF3A9E8B5B9}">
    <text>FACTOR SEGURO DE VIDA TENER EN CUENTA SEGUN RANGO DE EDAD, INFO ENVIADA POR AREA SEGUROS DORIS ALICIA ROLDAN</text>
  </threadedComment>
  <threadedComment ref="S21" dT="2024-06-20T16:30:35.00" personId="{3EEE8549-21F4-45F2-8C75-4D32E2C8FA1F}" id="{69B73661-339E-442E-B697-1EE9E4F9E384}">
    <text>informacion sale de las tarifas que se encuentran publicadas para este caso 02/07/2024.</text>
  </threadedComment>
  <threadedComment ref="T21" dT="2024-06-20T16:30:35.00" personId="{3EEE8549-21F4-45F2-8C75-4D32E2C8FA1F}" id="{8092DEA8-63AF-427D-A361-C7339145EC08}">
    <text>informacion sale de las tarifas que se encuentran publicadas para este caso 02/07/2024.</text>
  </threadedComment>
  <threadedComment ref="U21" dT="2024-06-20T16:30:35.00" personId="{3EEE8549-21F4-45F2-8C75-4D32E2C8FA1F}" id="{8AA3B378-6994-421E-A09A-F892C0C073EF}">
    <text>informacion sale de las tarifas que se encuentran publicadas para este caso 02/07/2024.</text>
  </threadedComment>
  <threadedComment ref="V21" dT="2024-06-20T16:30:35.00" personId="{3EEE8549-21F4-45F2-8C75-4D32E2C8FA1F}" id="{171AB24F-BBFB-46C7-ABBB-7D713F8D2DA1}">
    <text>informacion sale de las tarifas que se encuentran publicadas para este caso 02/07/2024.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W19" dT="2024-06-20T16:24:29.07" personId="{3EEE8549-21F4-45F2-8C75-4D32E2C8FA1F}" id="{07783FC8-AE19-4E57-910C-F78DA83A65BF}">
    <text>FACTOR SEGURO DE VIDA TENER EN CUENTA SEGUN RANGO DE EDAD, INFO ENVIADA POR AREA SEGUROS DORIS ALICIA ROLDAN</text>
  </threadedComment>
  <threadedComment ref="S21" dT="2024-06-20T16:30:35.00" personId="{3EEE8549-21F4-45F2-8C75-4D32E2C8FA1F}" id="{DFD3782E-012C-47D4-A9C3-D0D6E8FFEDA1}">
    <text>informacion sale de las tarifas que se encuentran publicadas para este caso 02/07/2024.</text>
  </threadedComment>
  <threadedComment ref="T21" dT="2024-06-20T16:30:35.00" personId="{3EEE8549-21F4-45F2-8C75-4D32E2C8FA1F}" id="{326AEEE2-BB23-4F4E-841E-4BB6BB30FE7B}">
    <text>informacion sale de las tarifas que se encuentran publicadas para este caso 02/07/2024.</text>
  </threadedComment>
  <threadedComment ref="U21" dT="2024-06-20T16:30:35.00" personId="{3EEE8549-21F4-45F2-8C75-4D32E2C8FA1F}" id="{8D812F52-30DB-43BE-8675-5649C18531E8}">
    <text>informacion sale de las tarifas que se encuentran publicadas para este caso 02/07/2024.</text>
  </threadedComment>
  <threadedComment ref="V21" dT="2024-06-20T16:30:35.00" personId="{3EEE8549-21F4-45F2-8C75-4D32E2C8FA1F}" id="{7802C218-43CD-4F5E-9C95-0F57639E0553}">
    <text>informacion sale de las tarifas que se encuentran publicadas para este caso 02/07/2024.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11BB-4E5A-4124-A9C1-4D981151C417}">
  <sheetPr codeName="Hoja1">
    <outlinePr showOutlineSymbols="0"/>
  </sheetPr>
  <dimension ref="A1:AT321"/>
  <sheetViews>
    <sheetView showGridLines="0" showRowColHeaders="0" showOutlineSymbols="0" workbookViewId="0"/>
  </sheetViews>
  <sheetFormatPr baseColWidth="10" defaultRowHeight="15" outlineLevelCol="7" x14ac:dyDescent="0.25"/>
  <cols>
    <col min="1" max="1" width="11" style="1"/>
    <col min="2" max="2" width="31.875" style="1" customWidth="1"/>
    <col min="3" max="3" width="35.375" style="1" customWidth="1"/>
    <col min="4" max="4" width="11" style="1" bestFit="1" customWidth="1"/>
    <col min="5" max="5" width="11" style="1" customWidth="1"/>
    <col min="6" max="7" width="11" style="1" hidden="1" customWidth="1" outlineLevel="5"/>
    <col min="8" max="8" width="10" style="1" hidden="1" customWidth="1" outlineLevel="7"/>
    <col min="9" max="9" width="14.75" style="1" hidden="1" customWidth="1" outlineLevel="7"/>
    <col min="10" max="10" width="17" style="1" hidden="1" customWidth="1" outlineLevel="7"/>
    <col min="11" max="11" width="13.625" style="1" hidden="1" customWidth="1" outlineLevel="7"/>
    <col min="12" max="13" width="14.625" style="1" hidden="1" customWidth="1" outlineLevel="7"/>
    <col min="14" max="15" width="16.25" style="1" hidden="1" customWidth="1" outlineLevel="7"/>
    <col min="16" max="16" width="2.625" style="1" hidden="1" customWidth="1" outlineLevel="7"/>
    <col min="17" max="17" width="15.125" style="1" hidden="1" customWidth="1" outlineLevel="7"/>
    <col min="18" max="19" width="14.75" style="1" hidden="1" customWidth="1" outlineLevel="7"/>
    <col min="20" max="20" width="16.75" style="1" hidden="1" customWidth="1" outlineLevel="7"/>
    <col min="21" max="21" width="18.125" style="1" hidden="1" customWidth="1" outlineLevel="7"/>
    <col min="22" max="22" width="21" style="1" hidden="1" customWidth="1" outlineLevel="7"/>
    <col min="23" max="24" width="13.625" style="1" hidden="1" customWidth="1" outlineLevel="7"/>
    <col min="25" max="25" width="15.125" style="1" hidden="1" customWidth="1" outlineLevel="7"/>
    <col min="26" max="26" width="11.625" style="1" hidden="1" customWidth="1" outlineLevel="7"/>
    <col min="27" max="29" width="12.375" style="1" hidden="1" customWidth="1" outlineLevel="7"/>
    <col min="30" max="30" width="0" style="1" hidden="1" customWidth="1" outlineLevel="7"/>
    <col min="31" max="31" width="25.25" style="1" hidden="1" customWidth="1" outlineLevel="7"/>
    <col min="32" max="32" width="14.75" style="1" hidden="1" customWidth="1" outlineLevel="7"/>
    <col min="33" max="45" width="0" style="1" hidden="1" customWidth="1" outlineLevel="7"/>
    <col min="46" max="46" width="11" style="1" outlineLevel="1" collapsed="1"/>
    <col min="47" max="16384" width="11" style="1" outlineLevel="1"/>
  </cols>
  <sheetData>
    <row r="1" spans="1:36" ht="31.5" customHeight="1" thickBot="1" x14ac:dyDescent="0.3">
      <c r="Q1" s="87" t="s">
        <v>0</v>
      </c>
      <c r="R1" s="88"/>
      <c r="S1" s="88"/>
      <c r="T1" s="88"/>
      <c r="U1" s="88"/>
      <c r="V1" s="89"/>
      <c r="X1" s="87" t="s">
        <v>1</v>
      </c>
      <c r="Y1" s="88"/>
      <c r="Z1" s="88"/>
      <c r="AA1" s="88"/>
      <c r="AB1" s="88"/>
      <c r="AC1" s="89"/>
      <c r="AE1" s="90" t="s">
        <v>2</v>
      </c>
      <c r="AF1" s="90"/>
      <c r="AG1" s="2" t="s">
        <v>3</v>
      </c>
      <c r="AH1" s="3"/>
      <c r="AI1" s="3"/>
      <c r="AJ1" s="4"/>
    </row>
    <row r="2" spans="1:36" x14ac:dyDescent="0.25">
      <c r="L2" s="5"/>
      <c r="Q2" s="6">
        <f>+C22</f>
        <v>0.14119757868551663</v>
      </c>
      <c r="R2" s="7">
        <f>+[1]Créditos!D5</f>
        <v>1553145</v>
      </c>
      <c r="S2" s="7">
        <f>+[1]Créditos!D6</f>
        <v>6024320</v>
      </c>
      <c r="T2" s="7">
        <f>+[1]Créditos!D7</f>
        <v>11436795</v>
      </c>
      <c r="U2" s="7">
        <f>+[1]Créditos!D8</f>
        <v>18355350</v>
      </c>
      <c r="V2" s="8">
        <f>+[1]Créditos!D9</f>
        <v>67820665</v>
      </c>
      <c r="X2" s="9">
        <f>+M22</f>
        <v>520672.89883980708</v>
      </c>
      <c r="Y2" s="10">
        <f t="shared" ref="Y2:AC2" si="0">R2</f>
        <v>1553145</v>
      </c>
      <c r="Z2" s="10">
        <f t="shared" si="0"/>
        <v>6024320</v>
      </c>
      <c r="AA2" s="10">
        <f t="shared" si="0"/>
        <v>11436795</v>
      </c>
      <c r="AB2" s="10">
        <f t="shared" si="0"/>
        <v>18355350</v>
      </c>
      <c r="AC2" s="11">
        <f t="shared" si="0"/>
        <v>67820665</v>
      </c>
      <c r="AE2" s="12" t="s">
        <v>4</v>
      </c>
      <c r="AF2" s="13">
        <v>6.9499999999999992E-2</v>
      </c>
      <c r="AG2" s="14">
        <f>+AF2/100</f>
        <v>6.9499999999999987E-4</v>
      </c>
    </row>
    <row r="3" spans="1:36" x14ac:dyDescent="0.25">
      <c r="Q3" s="15">
        <f>+[1]Créditos!E5</f>
        <v>12</v>
      </c>
      <c r="R3" s="16">
        <f t="dataTable" ref="R3:V7" dt2D="1" dtr="1" r1="C9" r2="C10" ca="1"/>
        <v>0.98740137700947783</v>
      </c>
      <c r="S3" s="16">
        <v>0.2815062362533487</v>
      </c>
      <c r="T3" s="16">
        <v>0.20542436539974607</v>
      </c>
      <c r="U3" s="16">
        <v>0.1757382028765655</v>
      </c>
      <c r="V3" s="17">
        <v>0.14155040228361049</v>
      </c>
      <c r="X3" s="15">
        <f t="shared" ref="X3:X7" si="1">Q3</f>
        <v>12</v>
      </c>
      <c r="Y3" s="18">
        <f t="dataTable" ref="Y3:AC7" dt2D="1" dtr="1" r1="C9" r2="C10"/>
        <v>137549.73215557353</v>
      </c>
      <c r="Z3" s="18">
        <v>533526.23381555791</v>
      </c>
      <c r="AA3" s="18">
        <v>1012866.2095092232</v>
      </c>
      <c r="AB3" s="18">
        <v>1625587.7436567782</v>
      </c>
      <c r="AC3" s="19">
        <v>6006338.3041267106</v>
      </c>
      <c r="AE3" s="12" t="s">
        <v>5</v>
      </c>
      <c r="AF3" s="13">
        <v>8.9900000000000008E-2</v>
      </c>
      <c r="AG3" s="14">
        <f t="shared" ref="AG3:AG7" si="2">+AF3/100</f>
        <v>8.9900000000000006E-4</v>
      </c>
    </row>
    <row r="4" spans="1:36" x14ac:dyDescent="0.25">
      <c r="Q4" s="15">
        <f>+[1]Créditos!E6</f>
        <v>36</v>
      </c>
      <c r="R4" s="16">
        <v>0.39276299935025216</v>
      </c>
      <c r="S4" s="16">
        <v>0.18309037257224348</v>
      </c>
      <c r="T4" s="16">
        <v>0.15670703385985907</v>
      </c>
      <c r="U4" s="16">
        <v>0.14614303682536978</v>
      </c>
      <c r="V4" s="17">
        <v>0.13377736119172523</v>
      </c>
      <c r="X4" s="15">
        <f t="shared" si="1"/>
        <v>36</v>
      </c>
      <c r="Y4" s="18">
        <v>51132.759606434207</v>
      </c>
      <c r="Z4" s="18">
        <v>198333.12817041145</v>
      </c>
      <c r="AA4" s="18">
        <v>376523.04801101558</v>
      </c>
      <c r="AB4" s="18">
        <v>604296.24989422248</v>
      </c>
      <c r="AC4" s="19">
        <v>2232797.1694809604</v>
      </c>
      <c r="AE4" s="12" t="s">
        <v>6</v>
      </c>
      <c r="AF4" s="13">
        <v>9.2799999999999994E-2</v>
      </c>
      <c r="AG4" s="14">
        <f t="shared" si="2"/>
        <v>9.279999999999999E-4</v>
      </c>
    </row>
    <row r="5" spans="1:36" x14ac:dyDescent="0.25">
      <c r="Q5" s="15">
        <f>+[1]Créditos!E7</f>
        <v>48</v>
      </c>
      <c r="R5" s="16">
        <v>0.32849991383399435</v>
      </c>
      <c r="S5" s="16">
        <v>0.17064887965214992</v>
      </c>
      <c r="T5" s="16">
        <v>0.15041430200701833</v>
      </c>
      <c r="U5" s="16">
        <v>0.14228670702270474</v>
      </c>
      <c r="V5" s="17">
        <v>0.13275399691585554</v>
      </c>
      <c r="X5" s="15">
        <f t="shared" si="1"/>
        <v>48</v>
      </c>
      <c r="Y5" s="18">
        <v>40434.02547342761</v>
      </c>
      <c r="Z5" s="18">
        <v>156835.00789693132</v>
      </c>
      <c r="AA5" s="18">
        <v>297741.46030433057</v>
      </c>
      <c r="AB5" s="18">
        <v>477856.66468596266</v>
      </c>
      <c r="AC5" s="19">
        <v>1765619.1123396724</v>
      </c>
      <c r="AE5" s="12" t="s">
        <v>7</v>
      </c>
      <c r="AF5" s="13">
        <v>0.27139999999999997</v>
      </c>
      <c r="AG5" s="14">
        <f t="shared" si="2"/>
        <v>2.7139999999999998E-3</v>
      </c>
    </row>
    <row r="6" spans="1:36" ht="15" customHeight="1" x14ac:dyDescent="0.25">
      <c r="B6" s="91" t="s">
        <v>8</v>
      </c>
      <c r="C6" s="91"/>
      <c r="D6" s="91"/>
      <c r="E6" s="91"/>
      <c r="F6" s="91"/>
      <c r="G6" s="91"/>
      <c r="Q6" s="15">
        <f>+[1]Créditos!E8</f>
        <v>60</v>
      </c>
      <c r="R6" s="16">
        <v>0.29108300268557574</v>
      </c>
      <c r="S6" s="16">
        <v>0.1631910008863009</v>
      </c>
      <c r="T6" s="16">
        <v>0.14662687051031065</v>
      </c>
      <c r="U6" s="16">
        <v>0.13996184120104704</v>
      </c>
      <c r="V6" s="17">
        <v>0.13213583270436136</v>
      </c>
      <c r="X6" s="15">
        <f t="shared" si="1"/>
        <v>60</v>
      </c>
      <c r="Y6" s="18">
        <v>34069.316362357844</v>
      </c>
      <c r="Z6" s="18">
        <v>132147.65134490313</v>
      </c>
      <c r="AA6" s="18">
        <v>250874.05685008958</v>
      </c>
      <c r="AB6" s="18">
        <v>402637.37519150175</v>
      </c>
      <c r="AC6" s="19">
        <v>1487693.4811562924</v>
      </c>
      <c r="AE6" s="12" t="s">
        <v>9</v>
      </c>
      <c r="AF6" s="13">
        <v>0.65179999999999993</v>
      </c>
      <c r="AG6" s="14">
        <f t="shared" si="2"/>
        <v>6.5179999999999995E-3</v>
      </c>
    </row>
    <row r="7" spans="1:36" ht="15.75" thickBot="1" x14ac:dyDescent="0.3">
      <c r="B7" s="91"/>
      <c r="C7" s="91"/>
      <c r="D7" s="91"/>
      <c r="E7" s="91"/>
      <c r="F7" s="91"/>
      <c r="G7" s="91"/>
      <c r="Q7" s="20">
        <f>+[1]Créditos!E9</f>
        <v>84</v>
      </c>
      <c r="R7" s="21">
        <v>0.24953443493384264</v>
      </c>
      <c r="S7" s="21">
        <v>0.15470780905078318</v>
      </c>
      <c r="T7" s="21">
        <v>0.14230425005545011</v>
      </c>
      <c r="U7" s="21">
        <v>0.13730482413290002</v>
      </c>
      <c r="V7" s="22">
        <v>0.1314282073271773</v>
      </c>
      <c r="X7" s="20">
        <f t="shared" si="1"/>
        <v>84</v>
      </c>
      <c r="Y7" s="23">
        <v>26910.344539082205</v>
      </c>
      <c r="Z7" s="23">
        <v>104379.51821219765</v>
      </c>
      <c r="AA7" s="23">
        <v>198157.99160596897</v>
      </c>
      <c r="AB7" s="23">
        <v>318031.34455278976</v>
      </c>
      <c r="AC7" s="24">
        <v>1175085.0448732565</v>
      </c>
      <c r="AE7" s="12" t="s">
        <v>10</v>
      </c>
      <c r="AF7" s="13">
        <v>1.0725</v>
      </c>
      <c r="AG7" s="14">
        <f t="shared" si="2"/>
        <v>1.0725E-2</v>
      </c>
    </row>
    <row r="8" spans="1:36" ht="15.75" x14ac:dyDescent="0.25">
      <c r="B8" s="25"/>
      <c r="C8" s="26">
        <f ca="1">TODAY()</f>
        <v>45946</v>
      </c>
      <c r="AE8" s="1" t="s">
        <v>11</v>
      </c>
      <c r="AG8" s="27">
        <f>+AVERAGE(AG2:AG7)</f>
        <v>3.7464999999999998E-3</v>
      </c>
    </row>
    <row r="9" spans="1:36" x14ac:dyDescent="0.25">
      <c r="B9" s="28" t="s">
        <v>12</v>
      </c>
      <c r="C9" s="29">
        <f>+Hoja3!C9</f>
        <v>20000000</v>
      </c>
    </row>
    <row r="10" spans="1:36" x14ac:dyDescent="0.25">
      <c r="B10" s="28" t="s">
        <v>13</v>
      </c>
      <c r="C10" s="30">
        <f>+Hoja3!C10</f>
        <v>48</v>
      </c>
    </row>
    <row r="11" spans="1:36" x14ac:dyDescent="0.25">
      <c r="B11" s="28" t="s">
        <v>14</v>
      </c>
      <c r="C11" s="31">
        <f>+Hoja3!C11</f>
        <v>0.12</v>
      </c>
      <c r="AE11" s="32" t="s">
        <v>15</v>
      </c>
      <c r="AF11" s="33" t="s">
        <v>16</v>
      </c>
      <c r="AG11" s="34">
        <v>180000</v>
      </c>
    </row>
    <row r="12" spans="1:36" ht="15.75" thickBot="1" x14ac:dyDescent="0.3">
      <c r="B12" s="28" t="s">
        <v>17</v>
      </c>
      <c r="C12" s="35">
        <f>$Y$22*-1</f>
        <v>534572.89883980702</v>
      </c>
      <c r="AE12" s="36" t="s">
        <v>18</v>
      </c>
      <c r="AF12" s="37" t="s">
        <v>19</v>
      </c>
      <c r="AG12" s="38">
        <v>181000</v>
      </c>
    </row>
    <row r="13" spans="1:36" ht="15.75" thickBot="1" x14ac:dyDescent="0.3">
      <c r="A13" s="68" t="s">
        <v>20</v>
      </c>
      <c r="B13" s="28" t="s">
        <v>21</v>
      </c>
      <c r="C13" s="39" t="str">
        <f>+Hoja3!C13</f>
        <v>De 18 a 50 años</v>
      </c>
      <c r="R13" s="1">
        <v>15000</v>
      </c>
      <c r="S13" s="1">
        <v>12000</v>
      </c>
      <c r="T13" s="40">
        <f>+R13*S13</f>
        <v>180000000</v>
      </c>
      <c r="U13" s="1">
        <v>600</v>
      </c>
      <c r="AE13" s="36" t="s">
        <v>22</v>
      </c>
      <c r="AF13" s="36" t="s">
        <v>22</v>
      </c>
      <c r="AG13" s="38">
        <v>0</v>
      </c>
    </row>
    <row r="14" spans="1:36" x14ac:dyDescent="0.25">
      <c r="A14" s="68" t="s">
        <v>20</v>
      </c>
      <c r="B14" s="28" t="s">
        <v>23</v>
      </c>
      <c r="C14" s="39" t="str">
        <f>+Hoja3!C14</f>
        <v>Libre Inversión</v>
      </c>
      <c r="R14" s="1">
        <v>10000</v>
      </c>
      <c r="S14" s="1">
        <v>4500</v>
      </c>
      <c r="T14" s="40">
        <f>+R14*S14</f>
        <v>45000000</v>
      </c>
      <c r="U14" s="40"/>
      <c r="V14" s="40">
        <f>+U13*R13</f>
        <v>9000000</v>
      </c>
      <c r="AE14" s="92" t="s">
        <v>66</v>
      </c>
      <c r="AF14" s="92"/>
      <c r="AG14" s="92"/>
    </row>
    <row r="15" spans="1:36" x14ac:dyDescent="0.25">
      <c r="A15" s="68" t="s">
        <v>20</v>
      </c>
      <c r="B15" s="28" t="s">
        <v>25</v>
      </c>
      <c r="C15" s="39" t="str">
        <f>+Hoja3!C15</f>
        <v>Desembolso con Cheque (cada uno)</v>
      </c>
      <c r="R15" s="1">
        <v>3000000</v>
      </c>
      <c r="S15" s="1">
        <v>18</v>
      </c>
      <c r="T15" s="40">
        <f>+R15*S15</f>
        <v>54000000</v>
      </c>
      <c r="V15" s="1">
        <f>+V14/12</f>
        <v>750000</v>
      </c>
    </row>
    <row r="16" spans="1:36" ht="15.75" x14ac:dyDescent="0.25">
      <c r="A16" s="68"/>
      <c r="B16" s="41" t="str">
        <f>IF(C15="Desembolso con Cheque (cada uno)","Si es en cheque, digite la cantidad","")</f>
        <v>Si es en cheque, digite la cantidad</v>
      </c>
      <c r="C16" s="42">
        <f>+Hoja3!C16</f>
        <v>3</v>
      </c>
      <c r="J16" s="43" t="s">
        <v>27</v>
      </c>
      <c r="K16" s="44">
        <f>(1+C11)^(1/12)-1</f>
        <v>9.4887929345830457E-3</v>
      </c>
      <c r="T16" s="40">
        <f>SUM(T13:T15)</f>
        <v>279000000</v>
      </c>
      <c r="X16" s="45" t="s">
        <v>28</v>
      </c>
      <c r="Y16" s="46">
        <f>IRR(Y21:Y321)</f>
        <v>1.1067312781432914E-2</v>
      </c>
      <c r="AE16" s="47" t="s">
        <v>29</v>
      </c>
      <c r="AF16" s="47" t="s">
        <v>30</v>
      </c>
      <c r="AG16" s="47" t="s">
        <v>31</v>
      </c>
    </row>
    <row r="17" spans="1:33" ht="15.75" thickBot="1" x14ac:dyDescent="0.3">
      <c r="A17" s="68" t="s">
        <v>20</v>
      </c>
      <c r="B17" s="28" t="s">
        <v>32</v>
      </c>
      <c r="C17" s="39" t="str">
        <f>+Hoja3!C17</f>
        <v>OCI (Oficinas de Crédito al Instante)</v>
      </c>
      <c r="AE17" s="48" t="s">
        <v>34</v>
      </c>
      <c r="AF17" s="48" t="s">
        <v>33</v>
      </c>
      <c r="AG17" s="49">
        <v>31600</v>
      </c>
    </row>
    <row r="18" spans="1:33" ht="16.5" thickBot="1" x14ac:dyDescent="0.3">
      <c r="I18" s="93" t="s">
        <v>35</v>
      </c>
      <c r="J18" s="93"/>
      <c r="K18" s="93"/>
      <c r="L18" s="93"/>
      <c r="M18" s="93"/>
      <c r="N18" s="93"/>
      <c r="O18" s="50"/>
      <c r="Q18" s="93" t="s">
        <v>36</v>
      </c>
      <c r="R18" s="93"/>
      <c r="S18" s="93"/>
      <c r="T18" s="93"/>
      <c r="U18" s="93"/>
      <c r="V18" s="93"/>
      <c r="W18" s="93"/>
      <c r="X18" s="93"/>
      <c r="Y18" s="93"/>
      <c r="AE18" s="36" t="s">
        <v>37</v>
      </c>
      <c r="AF18" s="36" t="s">
        <v>38</v>
      </c>
      <c r="AG18" s="38">
        <v>40900</v>
      </c>
    </row>
    <row r="19" spans="1:33" x14ac:dyDescent="0.25">
      <c r="V19" s="1">
        <v>3.7464999999999998E-3</v>
      </c>
      <c r="W19" s="51">
        <f>+VLOOKUP(C13,$AE$2:$AG$8,3,0)</f>
        <v>6.9499999999999987E-4</v>
      </c>
    </row>
    <row r="20" spans="1:33" ht="15.75" x14ac:dyDescent="0.25">
      <c r="I20" s="52" t="s">
        <v>39</v>
      </c>
      <c r="J20" s="43" t="s">
        <v>40</v>
      </c>
      <c r="K20" s="43" t="s">
        <v>41</v>
      </c>
      <c r="L20" s="53" t="s">
        <v>42</v>
      </c>
      <c r="M20" s="43" t="s">
        <v>43</v>
      </c>
      <c r="N20" s="43" t="s">
        <v>44</v>
      </c>
      <c r="O20" s="50"/>
      <c r="Q20" s="52" t="s">
        <v>45</v>
      </c>
      <c r="R20" s="52" t="s">
        <v>43</v>
      </c>
      <c r="S20" s="52" t="s">
        <v>46</v>
      </c>
      <c r="T20" s="43" t="s">
        <v>47</v>
      </c>
      <c r="U20" s="43" t="s">
        <v>48</v>
      </c>
      <c r="V20" s="43" t="s">
        <v>49</v>
      </c>
      <c r="W20" s="43" t="s">
        <v>50</v>
      </c>
      <c r="X20" s="43"/>
      <c r="Y20" s="43" t="s">
        <v>51</v>
      </c>
    </row>
    <row r="21" spans="1:33" ht="15.75" x14ac:dyDescent="0.25">
      <c r="B21" s="54" t="s">
        <v>52</v>
      </c>
      <c r="C21" s="55"/>
      <c r="E21" s="56"/>
      <c r="I21" s="57">
        <v>0</v>
      </c>
      <c r="J21" s="57"/>
      <c r="K21" s="57"/>
      <c r="L21" s="57"/>
      <c r="M21" s="57"/>
      <c r="N21" s="58">
        <f>$C$9</f>
        <v>20000000</v>
      </c>
      <c r="O21" s="59"/>
      <c r="Q21" s="60">
        <f>N21</f>
        <v>20000000</v>
      </c>
      <c r="R21" s="60">
        <v>0</v>
      </c>
      <c r="S21" s="61">
        <f>AF26*-1</f>
        <v>-15600</v>
      </c>
      <c r="T21" s="61">
        <f>+VLOOKUP(C14,$AF$11:$AG$13,2,0)*-1</f>
        <v>-181000</v>
      </c>
      <c r="U21" s="61">
        <f>IF(C15="Desembolso con Cheque (cada uno)",(VLOOKUP(C15,$AE$21:$AF$23,2,0)*-1)*IF(C16&lt;1,1,C16),VLOOKUP(C15,$AE$21:$AF$23,2,0)*-1)</f>
        <v>-149970</v>
      </c>
      <c r="V21" s="61">
        <f>+VLOOKUP(C17,$AF$16:$AG$18,2,0)*-1</f>
        <v>-40900</v>
      </c>
      <c r="W21" s="57">
        <v>0</v>
      </c>
      <c r="X21" s="57"/>
      <c r="Y21" s="60">
        <f>SUM(Q21:X21)</f>
        <v>19612530</v>
      </c>
      <c r="AE21" s="47" t="s">
        <v>53</v>
      </c>
      <c r="AF21" s="47" t="s">
        <v>31</v>
      </c>
    </row>
    <row r="22" spans="1:33" ht="16.5" thickBot="1" x14ac:dyDescent="0.3">
      <c r="B22" s="28" t="s">
        <v>54</v>
      </c>
      <c r="C22" s="62">
        <f>(1+Y16)^12-1</f>
        <v>0.14119757868551663</v>
      </c>
      <c r="I22" s="57">
        <v>1</v>
      </c>
      <c r="J22" s="57">
        <f t="shared" ref="J22:J85" si="3">IF(I22&lt;&gt;0,N21,0)</f>
        <v>20000000</v>
      </c>
      <c r="K22" s="58">
        <f t="shared" ref="K22:K85" si="4">IF(I22&lt;&gt;0,J22*$K$16,0)</f>
        <v>189775.85869166092</v>
      </c>
      <c r="L22" s="58">
        <f t="shared" ref="L22:L85" si="5">IF(I22&lt;&gt;0,M22-K22,0)</f>
        <v>330897.04014814616</v>
      </c>
      <c r="M22" s="58">
        <f>IF(I22&lt;&gt;0,PMT($K$16,$C$10,-$C$9),0)</f>
        <v>520672.89883980708</v>
      </c>
      <c r="N22" s="58">
        <f t="shared" ref="N22:N85" si="6">IF(I22&lt;&gt;0,J22-L22,0)</f>
        <v>19669102.959851854</v>
      </c>
      <c r="O22" s="59"/>
      <c r="Q22" s="57">
        <v>0</v>
      </c>
      <c r="R22" s="57">
        <f>IF(M22=0,0,-M22)</f>
        <v>-520672.89883980708</v>
      </c>
      <c r="S22" s="57">
        <v>0</v>
      </c>
      <c r="T22" s="57">
        <v>0</v>
      </c>
      <c r="U22" s="57">
        <v>0</v>
      </c>
      <c r="V22" s="57">
        <v>0</v>
      </c>
      <c r="W22" s="57">
        <f>($W$19*N21)*-1</f>
        <v>-13899.999999999998</v>
      </c>
      <c r="X22" s="57"/>
      <c r="Y22" s="57">
        <f t="shared" ref="Y22:Y84" si="7">SUM(Q22:X22)</f>
        <v>-534572.89883980702</v>
      </c>
      <c r="AB22" s="63"/>
      <c r="AE22" s="48" t="s">
        <v>26</v>
      </c>
      <c r="AF22" s="49">
        <v>49990</v>
      </c>
    </row>
    <row r="23" spans="1:33" ht="16.5" thickBot="1" x14ac:dyDescent="0.3">
      <c r="B23" s="28" t="s">
        <v>55</v>
      </c>
      <c r="C23" s="35">
        <f>SUM(K22:K321)-SUM(S21:X321)</f>
        <v>5745426.6024528053</v>
      </c>
      <c r="D23" s="64"/>
      <c r="I23" s="57">
        <f t="shared" ref="I23:I86" si="8">IF(AND(I22+1&lt;=$C$10,I22&lt;&gt;0),I22+1,0)</f>
        <v>2</v>
      </c>
      <c r="J23" s="57">
        <f t="shared" si="3"/>
        <v>19669102.959851854</v>
      </c>
      <c r="K23" s="58">
        <f t="shared" si="4"/>
        <v>186636.04519502874</v>
      </c>
      <c r="L23" s="58">
        <f t="shared" si="5"/>
        <v>334036.85364477837</v>
      </c>
      <c r="M23" s="58">
        <f t="shared" ref="M23:M86" si="9">IF(I23&lt;&gt;0,PMT($K$16,$C$10,-$C$9),0)</f>
        <v>520672.89883980708</v>
      </c>
      <c r="N23" s="58">
        <f t="shared" si="6"/>
        <v>19335066.106207076</v>
      </c>
      <c r="O23" s="59"/>
      <c r="Q23" s="57">
        <v>0</v>
      </c>
      <c r="R23" s="57">
        <f t="shared" ref="R23:R86" si="10">IF(M23=0,0,-M23)</f>
        <v>-520672.89883980708</v>
      </c>
      <c r="S23" s="57">
        <v>0</v>
      </c>
      <c r="T23" s="57">
        <v>0</v>
      </c>
      <c r="U23" s="57">
        <v>0</v>
      </c>
      <c r="V23" s="57">
        <v>0</v>
      </c>
      <c r="W23" s="57">
        <f t="shared" ref="W23:W86" si="11">($W$19*N22)*-1</f>
        <v>-13670.026557097035</v>
      </c>
      <c r="X23" s="57"/>
      <c r="Y23" s="57">
        <f t="shared" si="7"/>
        <v>-534342.92539690412</v>
      </c>
      <c r="AE23" s="36" t="s">
        <v>56</v>
      </c>
      <c r="AF23" s="38">
        <v>38650</v>
      </c>
    </row>
    <row r="24" spans="1:33" ht="15.75" x14ac:dyDescent="0.25">
      <c r="B24" s="28" t="s">
        <v>57</v>
      </c>
      <c r="C24" s="65">
        <f>SUM(K22:K321)</f>
        <v>4992299.1443107454</v>
      </c>
      <c r="D24" s="56"/>
      <c r="I24" s="57">
        <f t="shared" si="8"/>
        <v>3</v>
      </c>
      <c r="J24" s="57">
        <f t="shared" si="3"/>
        <v>19335066.106207076</v>
      </c>
      <c r="K24" s="58">
        <f t="shared" si="4"/>
        <v>183466.43865827384</v>
      </c>
      <c r="L24" s="58">
        <f t="shared" si="5"/>
        <v>337206.46018153324</v>
      </c>
      <c r="M24" s="58">
        <f t="shared" si="9"/>
        <v>520672.89883980708</v>
      </c>
      <c r="N24" s="58">
        <f t="shared" si="6"/>
        <v>18997859.646025542</v>
      </c>
      <c r="O24" s="59"/>
      <c r="Q24" s="57">
        <v>0</v>
      </c>
      <c r="R24" s="57">
        <f t="shared" si="10"/>
        <v>-520672.89883980708</v>
      </c>
      <c r="S24" s="57">
        <v>0</v>
      </c>
      <c r="T24" s="57">
        <v>0</v>
      </c>
      <c r="U24" s="57">
        <v>0</v>
      </c>
      <c r="V24" s="57">
        <v>0</v>
      </c>
      <c r="W24" s="57">
        <f t="shared" si="11"/>
        <v>-13437.870943813916</v>
      </c>
      <c r="X24" s="57"/>
      <c r="Y24" s="57">
        <f t="shared" si="7"/>
        <v>-534110.76978362096</v>
      </c>
    </row>
    <row r="25" spans="1:33" ht="15.75" x14ac:dyDescent="0.25">
      <c r="B25" s="28" t="s">
        <v>58</v>
      </c>
      <c r="C25" s="65">
        <f>-S21</f>
        <v>15600</v>
      </c>
      <c r="E25" s="56"/>
      <c r="I25" s="57">
        <f t="shared" si="8"/>
        <v>4</v>
      </c>
      <c r="J25" s="57">
        <f t="shared" si="3"/>
        <v>18997859.646025542</v>
      </c>
      <c r="K25" s="58">
        <f t="shared" si="4"/>
        <v>180266.75638140753</v>
      </c>
      <c r="L25" s="58">
        <f t="shared" si="5"/>
        <v>340406.14245839952</v>
      </c>
      <c r="M25" s="58">
        <f t="shared" si="9"/>
        <v>520672.89883980708</v>
      </c>
      <c r="N25" s="58">
        <f t="shared" si="6"/>
        <v>18657453.503567144</v>
      </c>
      <c r="O25" s="59"/>
      <c r="Q25" s="57">
        <v>0</v>
      </c>
      <c r="R25" s="57">
        <f t="shared" si="10"/>
        <v>-520672.89883980708</v>
      </c>
      <c r="S25" s="57">
        <v>0</v>
      </c>
      <c r="T25" s="57">
        <v>0</v>
      </c>
      <c r="U25" s="57">
        <v>0</v>
      </c>
      <c r="V25" s="57">
        <v>0</v>
      </c>
      <c r="W25" s="57">
        <f t="shared" si="11"/>
        <v>-13203.512453987749</v>
      </c>
      <c r="X25" s="57"/>
      <c r="Y25" s="57">
        <f t="shared" si="7"/>
        <v>-533876.41129379487</v>
      </c>
    </row>
    <row r="26" spans="1:33" ht="15.75" x14ac:dyDescent="0.25">
      <c r="B26" s="28" t="s">
        <v>59</v>
      </c>
      <c r="C26" s="65">
        <f>-T21</f>
        <v>181000</v>
      </c>
      <c r="I26" s="57">
        <f t="shared" si="8"/>
        <v>5</v>
      </c>
      <c r="J26" s="57">
        <f t="shared" si="3"/>
        <v>18657453.503567144</v>
      </c>
      <c r="K26" s="58">
        <f t="shared" si="4"/>
        <v>177036.7129819596</v>
      </c>
      <c r="L26" s="58">
        <f t="shared" si="5"/>
        <v>343636.18585784745</v>
      </c>
      <c r="M26" s="58">
        <f t="shared" si="9"/>
        <v>520672.89883980708</v>
      </c>
      <c r="N26" s="58">
        <f t="shared" si="6"/>
        <v>18313817.317709297</v>
      </c>
      <c r="O26" s="59"/>
      <c r="Q26" s="57">
        <v>0</v>
      </c>
      <c r="R26" s="57">
        <f t="shared" si="10"/>
        <v>-520672.89883980708</v>
      </c>
      <c r="S26" s="57">
        <v>0</v>
      </c>
      <c r="T26" s="57">
        <v>0</v>
      </c>
      <c r="U26" s="57">
        <v>0</v>
      </c>
      <c r="V26" s="57">
        <v>0</v>
      </c>
      <c r="W26" s="57">
        <f t="shared" si="11"/>
        <v>-12966.930184979163</v>
      </c>
      <c r="X26" s="57"/>
      <c r="Y26" s="57">
        <f t="shared" si="7"/>
        <v>-533639.82902478625</v>
      </c>
      <c r="AE26" s="1" t="s">
        <v>46</v>
      </c>
      <c r="AF26" s="66">
        <v>15600</v>
      </c>
    </row>
    <row r="27" spans="1:33" ht="15.75" x14ac:dyDescent="0.25">
      <c r="B27" s="28" t="s">
        <v>60</v>
      </c>
      <c r="C27" s="65">
        <f>-U21</f>
        <v>149970</v>
      </c>
      <c r="I27" s="57">
        <f t="shared" si="8"/>
        <v>6</v>
      </c>
      <c r="J27" s="57">
        <f t="shared" si="3"/>
        <v>18313817.317709297</v>
      </c>
      <c r="K27" s="58">
        <f t="shared" si="4"/>
        <v>173776.0203695246</v>
      </c>
      <c r="L27" s="58">
        <f t="shared" si="5"/>
        <v>346896.87847028248</v>
      </c>
      <c r="M27" s="58">
        <f t="shared" si="9"/>
        <v>520672.89883980708</v>
      </c>
      <c r="N27" s="58">
        <f t="shared" si="6"/>
        <v>17966920.439239014</v>
      </c>
      <c r="O27" s="59"/>
      <c r="Q27" s="57">
        <v>0</v>
      </c>
      <c r="R27" s="57">
        <f t="shared" si="10"/>
        <v>-520672.89883980708</v>
      </c>
      <c r="S27" s="57">
        <v>0</v>
      </c>
      <c r="T27" s="57">
        <v>0</v>
      </c>
      <c r="U27" s="57">
        <v>0</v>
      </c>
      <c r="V27" s="57">
        <v>0</v>
      </c>
      <c r="W27" s="57">
        <f t="shared" si="11"/>
        <v>-12728.103035807959</v>
      </c>
      <c r="X27" s="57"/>
      <c r="Y27" s="57">
        <f t="shared" si="7"/>
        <v>-533401.00187561498</v>
      </c>
    </row>
    <row r="28" spans="1:33" ht="15.75" x14ac:dyDescent="0.25">
      <c r="B28" s="28" t="s">
        <v>61</v>
      </c>
      <c r="C28" s="65">
        <f>-V21</f>
        <v>40900</v>
      </c>
      <c r="I28" s="57">
        <f t="shared" si="8"/>
        <v>7</v>
      </c>
      <c r="J28" s="57">
        <f t="shared" si="3"/>
        <v>17966920.439239014</v>
      </c>
      <c r="K28" s="58">
        <f t="shared" si="4"/>
        <v>170484.38772006688</v>
      </c>
      <c r="L28" s="58">
        <f t="shared" si="5"/>
        <v>350188.5111197402</v>
      </c>
      <c r="M28" s="58">
        <f t="shared" si="9"/>
        <v>520672.89883980708</v>
      </c>
      <c r="N28" s="58">
        <f t="shared" si="6"/>
        <v>17616731.928119272</v>
      </c>
      <c r="O28" s="59"/>
      <c r="Q28" s="57">
        <v>0</v>
      </c>
      <c r="R28" s="57">
        <f t="shared" si="10"/>
        <v>-520672.89883980708</v>
      </c>
      <c r="S28" s="57">
        <v>0</v>
      </c>
      <c r="T28" s="57">
        <v>0</v>
      </c>
      <c r="U28" s="57">
        <v>0</v>
      </c>
      <c r="V28" s="57">
        <v>0</v>
      </c>
      <c r="W28" s="57">
        <f t="shared" si="11"/>
        <v>-12487.009705271112</v>
      </c>
      <c r="X28" s="57"/>
      <c r="Y28" s="57">
        <f t="shared" si="7"/>
        <v>-533159.90854507824</v>
      </c>
    </row>
    <row r="29" spans="1:33" ht="15.75" customHeight="1" x14ac:dyDescent="0.25">
      <c r="B29" s="28" t="s">
        <v>62</v>
      </c>
      <c r="C29" s="65">
        <f>-SUM(W21:W321)</f>
        <v>365657.45814205945</v>
      </c>
      <c r="I29" s="57">
        <f t="shared" si="8"/>
        <v>8</v>
      </c>
      <c r="J29" s="57">
        <f t="shared" si="3"/>
        <v>17616731.928119272</v>
      </c>
      <c r="K29" s="58">
        <f t="shared" si="4"/>
        <v>167161.52144998169</v>
      </c>
      <c r="L29" s="58">
        <f t="shared" si="5"/>
        <v>353511.37738982541</v>
      </c>
      <c r="M29" s="58">
        <f t="shared" si="9"/>
        <v>520672.89883980708</v>
      </c>
      <c r="N29" s="58">
        <f t="shared" si="6"/>
        <v>17263220.550729446</v>
      </c>
      <c r="O29" s="59"/>
      <c r="Q29" s="57">
        <v>0</v>
      </c>
      <c r="R29" s="57">
        <f t="shared" si="10"/>
        <v>-520672.89883980708</v>
      </c>
      <c r="S29" s="57">
        <v>0</v>
      </c>
      <c r="T29" s="57">
        <v>0</v>
      </c>
      <c r="U29" s="57">
        <v>0</v>
      </c>
      <c r="V29" s="57">
        <v>0</v>
      </c>
      <c r="W29" s="57">
        <f t="shared" si="11"/>
        <v>-12243.628690042891</v>
      </c>
      <c r="X29" s="57"/>
      <c r="Y29" s="57">
        <f t="shared" si="7"/>
        <v>-532916.52752985002</v>
      </c>
    </row>
    <row r="30" spans="1:33" ht="15.75" x14ac:dyDescent="0.25">
      <c r="C30" s="64"/>
      <c r="I30" s="57">
        <f t="shared" si="8"/>
        <v>9</v>
      </c>
      <c r="J30" s="57">
        <f t="shared" si="3"/>
        <v>17263220.550729446</v>
      </c>
      <c r="K30" s="58">
        <f t="shared" si="4"/>
        <v>163807.12518991041</v>
      </c>
      <c r="L30" s="58">
        <f t="shared" si="5"/>
        <v>356865.77364989667</v>
      </c>
      <c r="M30" s="58">
        <f t="shared" si="9"/>
        <v>520672.89883980708</v>
      </c>
      <c r="N30" s="58">
        <f t="shared" si="6"/>
        <v>16906354.777079549</v>
      </c>
      <c r="O30" s="59"/>
      <c r="Q30" s="57">
        <v>0</v>
      </c>
      <c r="R30" s="57">
        <f t="shared" si="10"/>
        <v>-520672.89883980708</v>
      </c>
      <c r="S30" s="57">
        <v>0</v>
      </c>
      <c r="T30" s="57">
        <v>0</v>
      </c>
      <c r="U30" s="57">
        <v>0</v>
      </c>
      <c r="V30" s="57">
        <v>0</v>
      </c>
      <c r="W30" s="57">
        <f t="shared" si="11"/>
        <v>-11997.938282756963</v>
      </c>
      <c r="X30" s="57"/>
      <c r="Y30" s="57">
        <f t="shared" si="7"/>
        <v>-532670.83712256409</v>
      </c>
    </row>
    <row r="31" spans="1:33" ht="15.75" x14ac:dyDescent="0.25">
      <c r="C31" s="64"/>
      <c r="I31" s="57">
        <f t="shared" si="8"/>
        <v>10</v>
      </c>
      <c r="J31" s="57">
        <f t="shared" si="3"/>
        <v>16906354.777079549</v>
      </c>
      <c r="K31" s="58">
        <f t="shared" si="4"/>
        <v>160420.89975830674</v>
      </c>
      <c r="L31" s="58">
        <f t="shared" si="5"/>
        <v>360251.99908150034</v>
      </c>
      <c r="M31" s="58">
        <f t="shared" si="9"/>
        <v>520672.89883980708</v>
      </c>
      <c r="N31" s="58">
        <f t="shared" si="6"/>
        <v>16546102.777998049</v>
      </c>
      <c r="O31" s="59"/>
      <c r="Q31" s="57">
        <v>0</v>
      </c>
      <c r="R31" s="57">
        <f t="shared" si="10"/>
        <v>-520672.89883980708</v>
      </c>
      <c r="S31" s="57">
        <v>0</v>
      </c>
      <c r="T31" s="57">
        <v>0</v>
      </c>
      <c r="U31" s="57">
        <v>0</v>
      </c>
      <c r="V31" s="57">
        <v>0</v>
      </c>
      <c r="W31" s="57">
        <f t="shared" si="11"/>
        <v>-11749.916570070283</v>
      </c>
      <c r="X31" s="57"/>
      <c r="Y31" s="57">
        <f t="shared" si="7"/>
        <v>-532422.81540987734</v>
      </c>
    </row>
    <row r="32" spans="1:33" ht="15.75" customHeight="1" x14ac:dyDescent="0.25">
      <c r="I32" s="57">
        <f t="shared" si="8"/>
        <v>11</v>
      </c>
      <c r="J32" s="57">
        <f t="shared" si="3"/>
        <v>16546102.777998049</v>
      </c>
      <c r="K32" s="58">
        <f t="shared" si="4"/>
        <v>157002.54313475278</v>
      </c>
      <c r="L32" s="58">
        <f t="shared" si="5"/>
        <v>363670.3557050543</v>
      </c>
      <c r="M32" s="58">
        <f t="shared" si="9"/>
        <v>520672.89883980708</v>
      </c>
      <c r="N32" s="58">
        <f t="shared" si="6"/>
        <v>16182432.422292994</v>
      </c>
      <c r="O32" s="59"/>
      <c r="Q32" s="57">
        <v>0</v>
      </c>
      <c r="R32" s="57">
        <f t="shared" si="10"/>
        <v>-520672.89883980708</v>
      </c>
      <c r="S32" s="57">
        <v>0</v>
      </c>
      <c r="T32" s="57">
        <v>0</v>
      </c>
      <c r="U32" s="57">
        <v>0</v>
      </c>
      <c r="V32" s="57">
        <v>0</v>
      </c>
      <c r="W32" s="57">
        <f t="shared" si="11"/>
        <v>-11499.541430708641</v>
      </c>
      <c r="X32" s="57"/>
      <c r="Y32" s="57">
        <f t="shared" si="7"/>
        <v>-532172.44027051574</v>
      </c>
    </row>
    <row r="33" spans="2:25" ht="15.75" x14ac:dyDescent="0.25">
      <c r="B33" s="67" t="s">
        <v>63</v>
      </c>
      <c r="I33" s="57">
        <f t="shared" si="8"/>
        <v>12</v>
      </c>
      <c r="J33" s="57">
        <f t="shared" si="3"/>
        <v>16182432.422292994</v>
      </c>
      <c r="K33" s="58">
        <f t="shared" si="4"/>
        <v>153551.75043302137</v>
      </c>
      <c r="L33" s="58">
        <f t="shared" si="5"/>
        <v>367121.14840678568</v>
      </c>
      <c r="M33" s="58">
        <f t="shared" si="9"/>
        <v>520672.89883980708</v>
      </c>
      <c r="N33" s="58">
        <f t="shared" si="6"/>
        <v>15815311.273886209</v>
      </c>
      <c r="O33" s="59"/>
      <c r="Q33" s="57">
        <v>0</v>
      </c>
      <c r="R33" s="57">
        <f t="shared" si="10"/>
        <v>-520672.89883980708</v>
      </c>
      <c r="S33" s="57">
        <v>0</v>
      </c>
      <c r="T33" s="57">
        <v>0</v>
      </c>
      <c r="U33" s="57">
        <v>0</v>
      </c>
      <c r="V33" s="57">
        <v>0</v>
      </c>
      <c r="W33" s="57">
        <f t="shared" si="11"/>
        <v>-11246.790533493629</v>
      </c>
      <c r="X33" s="57"/>
      <c r="Y33" s="57">
        <f t="shared" si="7"/>
        <v>-531919.68937330076</v>
      </c>
    </row>
    <row r="34" spans="2:25" ht="15.75" x14ac:dyDescent="0.25">
      <c r="B34" s="86" t="s">
        <v>64</v>
      </c>
      <c r="C34" s="86"/>
      <c r="I34" s="57">
        <f t="shared" si="8"/>
        <v>13</v>
      </c>
      <c r="J34" s="57">
        <f t="shared" si="3"/>
        <v>15815311.273886209</v>
      </c>
      <c r="K34" s="58">
        <f t="shared" si="4"/>
        <v>150068.21387388304</v>
      </c>
      <c r="L34" s="58">
        <f t="shared" si="5"/>
        <v>370604.68496592401</v>
      </c>
      <c r="M34" s="58">
        <f t="shared" si="9"/>
        <v>520672.89883980708</v>
      </c>
      <c r="N34" s="58">
        <f t="shared" si="6"/>
        <v>15444706.588920286</v>
      </c>
      <c r="O34" s="59"/>
      <c r="Q34" s="57">
        <v>0</v>
      </c>
      <c r="R34" s="57">
        <f t="shared" si="10"/>
        <v>-520672.89883980708</v>
      </c>
      <c r="S34" s="57">
        <v>0</v>
      </c>
      <c r="T34" s="57">
        <v>0</v>
      </c>
      <c r="U34" s="57">
        <v>0</v>
      </c>
      <c r="V34" s="57">
        <v>0</v>
      </c>
      <c r="W34" s="57">
        <f t="shared" si="11"/>
        <v>-10991.641335350914</v>
      </c>
      <c r="X34" s="57"/>
      <c r="Y34" s="57">
        <f t="shared" si="7"/>
        <v>-531664.54017515795</v>
      </c>
    </row>
    <row r="35" spans="2:25" ht="15.75" x14ac:dyDescent="0.25">
      <c r="B35" s="86"/>
      <c r="C35" s="86"/>
      <c r="I35" s="57">
        <f t="shared" si="8"/>
        <v>14</v>
      </c>
      <c r="J35" s="57">
        <f t="shared" si="3"/>
        <v>15444706.588920286</v>
      </c>
      <c r="K35" s="58">
        <f t="shared" si="4"/>
        <v>146551.62275765502</v>
      </c>
      <c r="L35" s="58">
        <f t="shared" si="5"/>
        <v>374121.27608215204</v>
      </c>
      <c r="M35" s="58">
        <f t="shared" si="9"/>
        <v>520672.89883980708</v>
      </c>
      <c r="N35" s="58">
        <f t="shared" si="6"/>
        <v>15070585.312838133</v>
      </c>
      <c r="O35" s="59"/>
      <c r="Q35" s="57">
        <v>0</v>
      </c>
      <c r="R35" s="57">
        <f t="shared" si="10"/>
        <v>-520672.89883980708</v>
      </c>
      <c r="S35" s="57">
        <v>0</v>
      </c>
      <c r="T35" s="57">
        <v>0</v>
      </c>
      <c r="U35" s="57">
        <v>0</v>
      </c>
      <c r="V35" s="57">
        <v>0</v>
      </c>
      <c r="W35" s="57">
        <f t="shared" si="11"/>
        <v>-10734.071079299596</v>
      </c>
      <c r="X35" s="57"/>
      <c r="Y35" s="57">
        <f t="shared" si="7"/>
        <v>-531406.96991910669</v>
      </c>
    </row>
    <row r="36" spans="2:25" ht="15.75" x14ac:dyDescent="0.25">
      <c r="B36" s="86"/>
      <c r="C36" s="86"/>
      <c r="I36" s="57">
        <f t="shared" si="8"/>
        <v>15</v>
      </c>
      <c r="J36" s="57">
        <f t="shared" si="3"/>
        <v>15070585.312838133</v>
      </c>
      <c r="K36" s="58">
        <f t="shared" si="4"/>
        <v>143001.6634364895</v>
      </c>
      <c r="L36" s="58">
        <f t="shared" si="5"/>
        <v>377671.23540331761</v>
      </c>
      <c r="M36" s="58">
        <f t="shared" si="9"/>
        <v>520672.89883980708</v>
      </c>
      <c r="N36" s="58">
        <f t="shared" si="6"/>
        <v>14692914.077434815</v>
      </c>
      <c r="O36" s="59"/>
      <c r="Q36" s="57">
        <v>0</v>
      </c>
      <c r="R36" s="57">
        <f t="shared" si="10"/>
        <v>-520672.89883980708</v>
      </c>
      <c r="S36" s="57">
        <v>0</v>
      </c>
      <c r="T36" s="57">
        <v>0</v>
      </c>
      <c r="U36" s="57">
        <v>0</v>
      </c>
      <c r="V36" s="57">
        <v>0</v>
      </c>
      <c r="W36" s="57">
        <f t="shared" si="11"/>
        <v>-10474.056792422502</v>
      </c>
      <c r="X36" s="57"/>
      <c r="Y36" s="57">
        <f t="shared" si="7"/>
        <v>-531146.95563222957</v>
      </c>
    </row>
    <row r="37" spans="2:25" ht="15.75" x14ac:dyDescent="0.25">
      <c r="B37" s="86"/>
      <c r="C37" s="86"/>
      <c r="I37" s="57">
        <f t="shared" si="8"/>
        <v>16</v>
      </c>
      <c r="J37" s="57">
        <f t="shared" si="3"/>
        <v>14692914.077434815</v>
      </c>
      <c r="K37" s="58">
        <f t="shared" si="4"/>
        <v>139418.01928639924</v>
      </c>
      <c r="L37" s="58">
        <f t="shared" si="5"/>
        <v>381254.87955340784</v>
      </c>
      <c r="M37" s="58">
        <f t="shared" si="9"/>
        <v>520672.89883980708</v>
      </c>
      <c r="N37" s="58">
        <f t="shared" si="6"/>
        <v>14311659.197881408</v>
      </c>
      <c r="O37" s="59"/>
      <c r="Q37" s="57">
        <v>0</v>
      </c>
      <c r="R37" s="57">
        <f t="shared" si="10"/>
        <v>-520672.89883980708</v>
      </c>
      <c r="S37" s="57">
        <v>0</v>
      </c>
      <c r="T37" s="57">
        <v>0</v>
      </c>
      <c r="U37" s="57">
        <v>0</v>
      </c>
      <c r="V37" s="57">
        <v>0</v>
      </c>
      <c r="W37" s="57">
        <f t="shared" si="11"/>
        <v>-10211.575283817196</v>
      </c>
      <c r="X37" s="57"/>
      <c r="Y37" s="57">
        <f t="shared" si="7"/>
        <v>-530884.47412362427</v>
      </c>
    </row>
    <row r="38" spans="2:25" ht="15.75" x14ac:dyDescent="0.25">
      <c r="B38" s="86"/>
      <c r="C38" s="86"/>
      <c r="I38" s="57">
        <f t="shared" si="8"/>
        <v>17</v>
      </c>
      <c r="J38" s="57">
        <f t="shared" si="3"/>
        <v>14311659.197881408</v>
      </c>
      <c r="K38" s="58">
        <f t="shared" si="4"/>
        <v>135800.37067901756</v>
      </c>
      <c r="L38" s="58">
        <f t="shared" si="5"/>
        <v>384872.52816078952</v>
      </c>
      <c r="M38" s="58">
        <f t="shared" si="9"/>
        <v>520672.89883980708</v>
      </c>
      <c r="N38" s="58">
        <f t="shared" si="6"/>
        <v>13926786.669720618</v>
      </c>
      <c r="O38" s="59"/>
      <c r="Q38" s="57">
        <v>0</v>
      </c>
      <c r="R38" s="57">
        <f t="shared" si="10"/>
        <v>-520672.89883980708</v>
      </c>
      <c r="S38" s="57">
        <v>0</v>
      </c>
      <c r="T38" s="57">
        <v>0</v>
      </c>
      <c r="U38" s="57">
        <v>0</v>
      </c>
      <c r="V38" s="57">
        <v>0</v>
      </c>
      <c r="W38" s="57">
        <f t="shared" si="11"/>
        <v>-9946.603142527576</v>
      </c>
      <c r="X38" s="57"/>
      <c r="Y38" s="57">
        <f t="shared" si="7"/>
        <v>-530619.50198233465</v>
      </c>
    </row>
    <row r="39" spans="2:25" ht="15.75" x14ac:dyDescent="0.25">
      <c r="B39" s="86"/>
      <c r="C39" s="86"/>
      <c r="I39" s="57">
        <f t="shared" si="8"/>
        <v>18</v>
      </c>
      <c r="J39" s="57">
        <f t="shared" si="3"/>
        <v>13926786.669720618</v>
      </c>
      <c r="K39" s="58">
        <f t="shared" si="4"/>
        <v>132148.39495309035</v>
      </c>
      <c r="L39" s="58">
        <f t="shared" si="5"/>
        <v>388524.50388671673</v>
      </c>
      <c r="M39" s="58">
        <f t="shared" si="9"/>
        <v>520672.89883980708</v>
      </c>
      <c r="N39" s="58">
        <f t="shared" si="6"/>
        <v>13538262.165833902</v>
      </c>
      <c r="O39" s="59"/>
      <c r="Q39" s="57">
        <v>0</v>
      </c>
      <c r="R39" s="57">
        <f t="shared" si="10"/>
        <v>-520672.89883980708</v>
      </c>
      <c r="S39" s="57">
        <v>0</v>
      </c>
      <c r="T39" s="57">
        <v>0</v>
      </c>
      <c r="U39" s="57">
        <v>0</v>
      </c>
      <c r="V39" s="57">
        <v>0</v>
      </c>
      <c r="W39" s="57">
        <f t="shared" si="11"/>
        <v>-9679.1167354558274</v>
      </c>
      <c r="X39" s="57"/>
      <c r="Y39" s="57">
        <f t="shared" si="7"/>
        <v>-530352.01557526295</v>
      </c>
    </row>
    <row r="40" spans="2:25" ht="15.75" x14ac:dyDescent="0.25">
      <c r="B40" s="86"/>
      <c r="C40" s="86"/>
      <c r="I40" s="57">
        <f t="shared" si="8"/>
        <v>19</v>
      </c>
      <c r="J40" s="57">
        <f t="shared" si="3"/>
        <v>13538262.165833902</v>
      </c>
      <c r="K40" s="58">
        <f t="shared" si="4"/>
        <v>128461.76638569769</v>
      </c>
      <c r="L40" s="58">
        <f t="shared" si="5"/>
        <v>392211.13245410938</v>
      </c>
      <c r="M40" s="58">
        <f t="shared" si="9"/>
        <v>520672.89883980708</v>
      </c>
      <c r="N40" s="58">
        <f t="shared" si="6"/>
        <v>13146051.033379793</v>
      </c>
      <c r="O40" s="59"/>
      <c r="Q40" s="57">
        <v>0</v>
      </c>
      <c r="R40" s="57">
        <f t="shared" si="10"/>
        <v>-520672.89883980708</v>
      </c>
      <c r="S40" s="57">
        <v>0</v>
      </c>
      <c r="T40" s="57">
        <v>0</v>
      </c>
      <c r="U40" s="57">
        <v>0</v>
      </c>
      <c r="V40" s="57">
        <v>0</v>
      </c>
      <c r="W40" s="57">
        <f t="shared" si="11"/>
        <v>-9409.0922052545593</v>
      </c>
      <c r="X40" s="57"/>
      <c r="Y40" s="57">
        <f t="shared" si="7"/>
        <v>-530081.99104506162</v>
      </c>
    </row>
    <row r="41" spans="2:25" ht="15.75" x14ac:dyDescent="0.25">
      <c r="I41" s="57">
        <f t="shared" si="8"/>
        <v>20</v>
      </c>
      <c r="J41" s="57">
        <f t="shared" si="3"/>
        <v>13146051.033379793</v>
      </c>
      <c r="K41" s="58">
        <f t="shared" si="4"/>
        <v>124740.15616320232</v>
      </c>
      <c r="L41" s="58">
        <f t="shared" si="5"/>
        <v>395932.74267660477</v>
      </c>
      <c r="M41" s="58">
        <f t="shared" si="9"/>
        <v>520672.89883980708</v>
      </c>
      <c r="N41" s="58">
        <f t="shared" si="6"/>
        <v>12750118.290703189</v>
      </c>
      <c r="O41" s="59"/>
      <c r="Q41" s="57">
        <v>0</v>
      </c>
      <c r="R41" s="57">
        <f t="shared" si="10"/>
        <v>-520672.89883980708</v>
      </c>
      <c r="S41" s="57">
        <v>0</v>
      </c>
      <c r="T41" s="57">
        <v>0</v>
      </c>
      <c r="U41" s="57">
        <v>0</v>
      </c>
      <c r="V41" s="57">
        <v>0</v>
      </c>
      <c r="W41" s="57">
        <f t="shared" si="11"/>
        <v>-9136.505468198955</v>
      </c>
      <c r="X41" s="57"/>
      <c r="Y41" s="57">
        <f t="shared" si="7"/>
        <v>-529809.40430800605</v>
      </c>
    </row>
    <row r="42" spans="2:25" ht="15.75" x14ac:dyDescent="0.25">
      <c r="I42" s="57">
        <f t="shared" si="8"/>
        <v>21</v>
      </c>
      <c r="J42" s="57">
        <f t="shared" si="3"/>
        <v>12750118.290703189</v>
      </c>
      <c r="K42" s="58">
        <f t="shared" si="4"/>
        <v>120983.23235192247</v>
      </c>
      <c r="L42" s="58">
        <f t="shared" si="5"/>
        <v>399689.66648788459</v>
      </c>
      <c r="M42" s="58">
        <f t="shared" si="9"/>
        <v>520672.89883980708</v>
      </c>
      <c r="N42" s="58">
        <f t="shared" si="6"/>
        <v>12350428.624215305</v>
      </c>
      <c r="O42" s="59"/>
      <c r="Q42" s="57">
        <v>0</v>
      </c>
      <c r="R42" s="57">
        <f t="shared" si="10"/>
        <v>-520672.89883980708</v>
      </c>
      <c r="S42" s="57">
        <v>0</v>
      </c>
      <c r="T42" s="57">
        <v>0</v>
      </c>
      <c r="U42" s="57">
        <v>0</v>
      </c>
      <c r="V42" s="57">
        <v>0</v>
      </c>
      <c r="W42" s="57">
        <f t="shared" si="11"/>
        <v>-8861.3322120387147</v>
      </c>
      <c r="X42" s="57"/>
      <c r="Y42" s="57">
        <f t="shared" si="7"/>
        <v>-529534.23105184583</v>
      </c>
    </row>
    <row r="43" spans="2:25" ht="15.75" x14ac:dyDescent="0.25">
      <c r="I43" s="57">
        <f t="shared" si="8"/>
        <v>22</v>
      </c>
      <c r="J43" s="57">
        <f t="shared" si="3"/>
        <v>12350428.624215305</v>
      </c>
      <c r="K43" s="58">
        <f t="shared" si="4"/>
        <v>117190.65986852639</v>
      </c>
      <c r="L43" s="58">
        <f t="shared" si="5"/>
        <v>403482.23897128069</v>
      </c>
      <c r="M43" s="58">
        <f t="shared" si="9"/>
        <v>520672.89883980708</v>
      </c>
      <c r="N43" s="58">
        <f t="shared" si="6"/>
        <v>11946946.385244025</v>
      </c>
      <c r="O43" s="59"/>
      <c r="Q43" s="57">
        <v>0</v>
      </c>
      <c r="R43" s="57">
        <f t="shared" si="10"/>
        <v>-520672.89883980708</v>
      </c>
      <c r="S43" s="57">
        <v>0</v>
      </c>
      <c r="T43" s="57">
        <v>0</v>
      </c>
      <c r="U43" s="57">
        <v>0</v>
      </c>
      <c r="V43" s="57">
        <v>0</v>
      </c>
      <c r="W43" s="57">
        <f t="shared" si="11"/>
        <v>-8583.5478938296346</v>
      </c>
      <c r="X43" s="57"/>
      <c r="Y43" s="57">
        <f t="shared" si="7"/>
        <v>-529256.44673363667</v>
      </c>
    </row>
    <row r="44" spans="2:25" ht="15.75" x14ac:dyDescent="0.25">
      <c r="I44" s="57">
        <f t="shared" si="8"/>
        <v>23</v>
      </c>
      <c r="J44" s="57">
        <f t="shared" si="3"/>
        <v>11946946.385244025</v>
      </c>
      <c r="K44" s="58">
        <f t="shared" si="4"/>
        <v>113362.10045014597</v>
      </c>
      <c r="L44" s="58">
        <f t="shared" si="5"/>
        <v>407310.79838966113</v>
      </c>
      <c r="M44" s="58">
        <f t="shared" si="9"/>
        <v>520672.89883980708</v>
      </c>
      <c r="N44" s="58">
        <f t="shared" si="6"/>
        <v>11539635.586854365</v>
      </c>
      <c r="O44" s="59"/>
      <c r="Q44" s="57">
        <v>0</v>
      </c>
      <c r="R44" s="57">
        <f t="shared" si="10"/>
        <v>-520672.89883980708</v>
      </c>
      <c r="S44" s="57">
        <v>0</v>
      </c>
      <c r="T44" s="57">
        <v>0</v>
      </c>
      <c r="U44" s="57">
        <v>0</v>
      </c>
      <c r="V44" s="57">
        <v>0</v>
      </c>
      <c r="W44" s="57">
        <f t="shared" si="11"/>
        <v>-8303.1277377445949</v>
      </c>
      <c r="X44" s="57"/>
      <c r="Y44" s="57">
        <f t="shared" si="7"/>
        <v>-528976.02657755162</v>
      </c>
    </row>
    <row r="45" spans="2:25" ht="15.75" x14ac:dyDescent="0.25">
      <c r="I45" s="57">
        <f t="shared" si="8"/>
        <v>24</v>
      </c>
      <c r="J45" s="57">
        <f t="shared" si="3"/>
        <v>11539635.586854365</v>
      </c>
      <c r="K45" s="58">
        <f t="shared" si="4"/>
        <v>109497.21262420678</v>
      </c>
      <c r="L45" s="58">
        <f t="shared" si="5"/>
        <v>411175.68621560029</v>
      </c>
      <c r="M45" s="58">
        <f t="shared" si="9"/>
        <v>520672.89883980708</v>
      </c>
      <c r="N45" s="58">
        <f t="shared" si="6"/>
        <v>11128459.900638765</v>
      </c>
      <c r="O45" s="59"/>
      <c r="Q45" s="57">
        <v>0</v>
      </c>
      <c r="R45" s="57">
        <f t="shared" si="10"/>
        <v>-520672.89883980708</v>
      </c>
      <c r="S45" s="57">
        <v>0</v>
      </c>
      <c r="T45" s="57">
        <v>0</v>
      </c>
      <c r="U45" s="57">
        <v>0</v>
      </c>
      <c r="V45" s="57">
        <v>0</v>
      </c>
      <c r="W45" s="57">
        <f t="shared" si="11"/>
        <v>-8020.0467328637824</v>
      </c>
      <c r="X45" s="57"/>
      <c r="Y45" s="57">
        <f t="shared" si="7"/>
        <v>-528692.9455726709</v>
      </c>
    </row>
    <row r="46" spans="2:25" ht="15.75" x14ac:dyDescent="0.25">
      <c r="I46" s="57">
        <f t="shared" si="8"/>
        <v>25</v>
      </c>
      <c r="J46" s="57">
        <f t="shared" si="3"/>
        <v>11128459.900638765</v>
      </c>
      <c r="K46" s="58">
        <f t="shared" si="4"/>
        <v>105595.65167797185</v>
      </c>
      <c r="L46" s="58">
        <f t="shared" si="5"/>
        <v>415077.2471618352</v>
      </c>
      <c r="M46" s="58">
        <f t="shared" si="9"/>
        <v>520672.89883980708</v>
      </c>
      <c r="N46" s="58">
        <f t="shared" si="6"/>
        <v>10713382.653476929</v>
      </c>
      <c r="O46" s="59"/>
      <c r="Q46" s="57">
        <v>0</v>
      </c>
      <c r="R46" s="57">
        <f t="shared" si="10"/>
        <v>-520672.89883980708</v>
      </c>
      <c r="S46" s="57">
        <v>0</v>
      </c>
      <c r="T46" s="57">
        <v>0</v>
      </c>
      <c r="U46" s="57">
        <v>0</v>
      </c>
      <c r="V46" s="57">
        <v>0</v>
      </c>
      <c r="W46" s="57">
        <f t="shared" si="11"/>
        <v>-7734.27963094394</v>
      </c>
      <c r="X46" s="57"/>
      <c r="Y46" s="57">
        <f t="shared" si="7"/>
        <v>-528407.17847075104</v>
      </c>
    </row>
    <row r="47" spans="2:25" ht="15.75" x14ac:dyDescent="0.25">
      <c r="I47" s="57">
        <f t="shared" si="8"/>
        <v>26</v>
      </c>
      <c r="J47" s="57">
        <f t="shared" si="3"/>
        <v>10713382.653476929</v>
      </c>
      <c r="K47" s="58">
        <f t="shared" si="4"/>
        <v>101657.06962779645</v>
      </c>
      <c r="L47" s="58">
        <f t="shared" si="5"/>
        <v>419015.82921201061</v>
      </c>
      <c r="M47" s="58">
        <f t="shared" si="9"/>
        <v>520672.89883980708</v>
      </c>
      <c r="N47" s="58">
        <f t="shared" si="6"/>
        <v>10294366.824264919</v>
      </c>
      <c r="O47" s="59"/>
      <c r="Q47" s="57">
        <v>0</v>
      </c>
      <c r="R47" s="57">
        <f t="shared" si="10"/>
        <v>-520672.89883980708</v>
      </c>
      <c r="S47" s="57">
        <v>0</v>
      </c>
      <c r="T47" s="57">
        <v>0</v>
      </c>
      <c r="U47" s="57">
        <v>0</v>
      </c>
      <c r="V47" s="57">
        <v>0</v>
      </c>
      <c r="W47" s="57">
        <f t="shared" si="11"/>
        <v>-7445.8009441664644</v>
      </c>
      <c r="X47" s="57"/>
      <c r="Y47" s="57">
        <f t="shared" si="7"/>
        <v>-528118.69978397351</v>
      </c>
    </row>
    <row r="48" spans="2:25" ht="15.75" x14ac:dyDescent="0.25">
      <c r="I48" s="57">
        <f t="shared" si="8"/>
        <v>27</v>
      </c>
      <c r="J48" s="57">
        <f t="shared" si="3"/>
        <v>10294366.824264919</v>
      </c>
      <c r="K48" s="58">
        <f t="shared" si="4"/>
        <v>97681.115188091077</v>
      </c>
      <c r="L48" s="58">
        <f t="shared" si="5"/>
        <v>422991.78365171602</v>
      </c>
      <c r="M48" s="58">
        <f t="shared" si="9"/>
        <v>520672.89883980708</v>
      </c>
      <c r="N48" s="58">
        <f t="shared" si="6"/>
        <v>9871375.0406132042</v>
      </c>
      <c r="O48" s="59"/>
      <c r="Q48" s="57">
        <v>0</v>
      </c>
      <c r="R48" s="57">
        <f t="shared" si="10"/>
        <v>-520672.89883980708</v>
      </c>
      <c r="S48" s="57">
        <v>0</v>
      </c>
      <c r="T48" s="57">
        <v>0</v>
      </c>
      <c r="U48" s="57">
        <v>0</v>
      </c>
      <c r="V48" s="57">
        <v>0</v>
      </c>
      <c r="W48" s="57">
        <f t="shared" si="11"/>
        <v>-7154.5849428641177</v>
      </c>
      <c r="X48" s="57"/>
      <c r="Y48" s="57">
        <f t="shared" si="7"/>
        <v>-527827.48378267116</v>
      </c>
    </row>
    <row r="49" spans="9:25" ht="15.75" x14ac:dyDescent="0.25">
      <c r="I49" s="57">
        <f t="shared" si="8"/>
        <v>28</v>
      </c>
      <c r="J49" s="57">
        <f t="shared" si="3"/>
        <v>9871375.0406132042</v>
      </c>
      <c r="K49" s="58">
        <f t="shared" si="4"/>
        <v>93667.433739989996</v>
      </c>
      <c r="L49" s="58">
        <f t="shared" si="5"/>
        <v>427005.46509981708</v>
      </c>
      <c r="M49" s="58">
        <f t="shared" si="9"/>
        <v>520672.89883980708</v>
      </c>
      <c r="N49" s="58">
        <f t="shared" si="6"/>
        <v>9444369.5755133871</v>
      </c>
      <c r="O49" s="59"/>
      <c r="Q49" s="57">
        <v>0</v>
      </c>
      <c r="R49" s="57">
        <f t="shared" si="10"/>
        <v>-520672.89883980708</v>
      </c>
      <c r="S49" s="57">
        <v>0</v>
      </c>
      <c r="T49" s="57">
        <v>0</v>
      </c>
      <c r="U49" s="57">
        <v>0</v>
      </c>
      <c r="V49" s="57">
        <v>0</v>
      </c>
      <c r="W49" s="57">
        <f t="shared" si="11"/>
        <v>-6860.6056532261755</v>
      </c>
      <c r="X49" s="57"/>
      <c r="Y49" s="57">
        <f t="shared" si="7"/>
        <v>-527533.50449303328</v>
      </c>
    </row>
    <row r="50" spans="9:25" ht="15.75" x14ac:dyDescent="0.25">
      <c r="I50" s="57">
        <f t="shared" si="8"/>
        <v>29</v>
      </c>
      <c r="J50" s="57">
        <f t="shared" si="3"/>
        <v>9444369.5755133871</v>
      </c>
      <c r="K50" s="58">
        <f t="shared" si="4"/>
        <v>89615.667299722511</v>
      </c>
      <c r="L50" s="58">
        <f t="shared" si="5"/>
        <v>431057.23154008458</v>
      </c>
      <c r="M50" s="58">
        <f t="shared" si="9"/>
        <v>520672.89883980708</v>
      </c>
      <c r="N50" s="58">
        <f t="shared" si="6"/>
        <v>9013312.3439733032</v>
      </c>
      <c r="O50" s="59"/>
      <c r="Q50" s="57">
        <v>0</v>
      </c>
      <c r="R50" s="57">
        <f t="shared" si="10"/>
        <v>-520672.89883980708</v>
      </c>
      <c r="S50" s="57">
        <v>0</v>
      </c>
      <c r="T50" s="57">
        <v>0</v>
      </c>
      <c r="U50" s="57">
        <v>0</v>
      </c>
      <c r="V50" s="57">
        <v>0</v>
      </c>
      <c r="W50" s="57">
        <f t="shared" si="11"/>
        <v>-6563.8368549818024</v>
      </c>
      <c r="X50" s="57"/>
      <c r="Y50" s="57">
        <f t="shared" si="7"/>
        <v>-527236.73569478886</v>
      </c>
    </row>
    <row r="51" spans="9:25" ht="15.75" x14ac:dyDescent="0.25">
      <c r="I51" s="57">
        <f t="shared" si="8"/>
        <v>30</v>
      </c>
      <c r="J51" s="57">
        <f t="shared" si="3"/>
        <v>9013312.3439733032</v>
      </c>
      <c r="K51" s="58">
        <f t="shared" si="4"/>
        <v>85525.45448668403</v>
      </c>
      <c r="L51" s="58">
        <f t="shared" si="5"/>
        <v>435147.44435312308</v>
      </c>
      <c r="M51" s="58">
        <f t="shared" si="9"/>
        <v>520672.89883980708</v>
      </c>
      <c r="N51" s="58">
        <f t="shared" si="6"/>
        <v>8578164.8996201809</v>
      </c>
      <c r="O51" s="59"/>
      <c r="Q51" s="57">
        <v>0</v>
      </c>
      <c r="R51" s="57">
        <f t="shared" si="10"/>
        <v>-520672.89883980708</v>
      </c>
      <c r="S51" s="57">
        <v>0</v>
      </c>
      <c r="T51" s="57">
        <v>0</v>
      </c>
      <c r="U51" s="57">
        <v>0</v>
      </c>
      <c r="V51" s="57">
        <v>0</v>
      </c>
      <c r="W51" s="57">
        <f t="shared" si="11"/>
        <v>-6264.2520790614444</v>
      </c>
      <c r="X51" s="57"/>
      <c r="Y51" s="57">
        <f t="shared" si="7"/>
        <v>-526937.15091886849</v>
      </c>
    </row>
    <row r="52" spans="9:25" ht="15.75" x14ac:dyDescent="0.25">
      <c r="I52" s="57">
        <f t="shared" si="8"/>
        <v>31</v>
      </c>
      <c r="J52" s="57">
        <f t="shared" si="3"/>
        <v>8578164.8996201809</v>
      </c>
      <c r="K52" s="58">
        <f t="shared" si="4"/>
        <v>81396.430491204257</v>
      </c>
      <c r="L52" s="58">
        <f t="shared" si="5"/>
        <v>439276.46834860282</v>
      </c>
      <c r="M52" s="58">
        <f t="shared" si="9"/>
        <v>520672.89883980708</v>
      </c>
      <c r="N52" s="58">
        <f t="shared" si="6"/>
        <v>8138888.4312715782</v>
      </c>
      <c r="O52" s="59"/>
      <c r="Q52" s="57">
        <v>0</v>
      </c>
      <c r="R52" s="57">
        <f t="shared" si="10"/>
        <v>-520672.89883980708</v>
      </c>
      <c r="S52" s="57">
        <v>0</v>
      </c>
      <c r="T52" s="57">
        <v>0</v>
      </c>
      <c r="U52" s="57">
        <v>0</v>
      </c>
      <c r="V52" s="57">
        <v>0</v>
      </c>
      <c r="W52" s="57">
        <f t="shared" si="11"/>
        <v>-5961.8246052360246</v>
      </c>
      <c r="X52" s="57"/>
      <c r="Y52" s="57">
        <f t="shared" si="7"/>
        <v>-526634.72344504308</v>
      </c>
    </row>
    <row r="53" spans="9:25" ht="15.75" x14ac:dyDescent="0.25">
      <c r="I53" s="57">
        <f t="shared" si="8"/>
        <v>32</v>
      </c>
      <c r="J53" s="57">
        <f t="shared" si="3"/>
        <v>8138888.4312715782</v>
      </c>
      <c r="K53" s="58">
        <f t="shared" si="4"/>
        <v>77228.227042009443</v>
      </c>
      <c r="L53" s="58">
        <f t="shared" si="5"/>
        <v>443444.67179779767</v>
      </c>
      <c r="M53" s="58">
        <f t="shared" si="9"/>
        <v>520672.89883980708</v>
      </c>
      <c r="N53" s="58">
        <f t="shared" si="6"/>
        <v>7695443.7594737802</v>
      </c>
      <c r="O53" s="59"/>
      <c r="Q53" s="57">
        <v>0</v>
      </c>
      <c r="R53" s="57">
        <f t="shared" si="10"/>
        <v>-520672.89883980708</v>
      </c>
      <c r="S53" s="57">
        <v>0</v>
      </c>
      <c r="T53" s="57">
        <v>0</v>
      </c>
      <c r="U53" s="57">
        <v>0</v>
      </c>
      <c r="V53" s="57">
        <v>0</v>
      </c>
      <c r="W53" s="57">
        <f t="shared" si="11"/>
        <v>-5656.5274597337457</v>
      </c>
      <c r="X53" s="57"/>
      <c r="Y53" s="57">
        <f t="shared" si="7"/>
        <v>-526329.42629954079</v>
      </c>
    </row>
    <row r="54" spans="9:25" ht="15.75" x14ac:dyDescent="0.25">
      <c r="I54" s="57">
        <f t="shared" si="8"/>
        <v>33</v>
      </c>
      <c r="J54" s="57">
        <f t="shared" si="3"/>
        <v>7695443.7594737802</v>
      </c>
      <c r="K54" s="58">
        <f t="shared" si="4"/>
        <v>73020.472373375989</v>
      </c>
      <c r="L54" s="58">
        <f t="shared" si="5"/>
        <v>447652.42646643112</v>
      </c>
      <c r="M54" s="58">
        <f t="shared" si="9"/>
        <v>520672.89883980708</v>
      </c>
      <c r="N54" s="58">
        <f t="shared" si="6"/>
        <v>7247791.3330073487</v>
      </c>
      <c r="O54" s="59"/>
      <c r="Q54" s="57">
        <v>0</v>
      </c>
      <c r="R54" s="57">
        <f t="shared" si="10"/>
        <v>-520672.89883980708</v>
      </c>
      <c r="S54" s="57">
        <v>0</v>
      </c>
      <c r="T54" s="57">
        <v>0</v>
      </c>
      <c r="U54" s="57">
        <v>0</v>
      </c>
      <c r="V54" s="57">
        <v>0</v>
      </c>
      <c r="W54" s="57">
        <f t="shared" si="11"/>
        <v>-5348.3334128342758</v>
      </c>
      <c r="X54" s="57"/>
      <c r="Y54" s="57">
        <f t="shared" si="7"/>
        <v>-526021.23225264135</v>
      </c>
    </row>
    <row r="55" spans="9:25" ht="15.75" x14ac:dyDescent="0.25">
      <c r="I55" s="57">
        <f t="shared" si="8"/>
        <v>34</v>
      </c>
      <c r="J55" s="57">
        <f t="shared" si="3"/>
        <v>7247791.3330073487</v>
      </c>
      <c r="K55" s="58">
        <f t="shared" si="4"/>
        <v>68772.79119197237</v>
      </c>
      <c r="L55" s="58">
        <f t="shared" si="5"/>
        <v>451900.10764783469</v>
      </c>
      <c r="M55" s="58">
        <f t="shared" si="9"/>
        <v>520672.89883980708</v>
      </c>
      <c r="N55" s="58">
        <f t="shared" si="6"/>
        <v>6795891.2253595144</v>
      </c>
      <c r="O55" s="59"/>
      <c r="Q55" s="57">
        <v>0</v>
      </c>
      <c r="R55" s="57">
        <f t="shared" si="10"/>
        <v>-520672.89883980708</v>
      </c>
      <c r="S55" s="57">
        <v>0</v>
      </c>
      <c r="T55" s="57">
        <v>0</v>
      </c>
      <c r="U55" s="57">
        <v>0</v>
      </c>
      <c r="V55" s="57">
        <v>0</v>
      </c>
      <c r="W55" s="57">
        <f t="shared" si="11"/>
        <v>-5037.2149764401065</v>
      </c>
      <c r="X55" s="57"/>
      <c r="Y55" s="57">
        <f t="shared" si="7"/>
        <v>-525710.11381624721</v>
      </c>
    </row>
    <row r="56" spans="9:25" ht="15.75" x14ac:dyDescent="0.25">
      <c r="I56" s="57">
        <f t="shared" si="8"/>
        <v>35</v>
      </c>
      <c r="J56" s="57">
        <f t="shared" si="3"/>
        <v>6795891.2253595144</v>
      </c>
      <c r="K56" s="58">
        <f t="shared" si="4"/>
        <v>64484.804643386276</v>
      </c>
      <c r="L56" s="58">
        <f t="shared" si="5"/>
        <v>456188.0941964208</v>
      </c>
      <c r="M56" s="58">
        <f t="shared" si="9"/>
        <v>520672.89883980708</v>
      </c>
      <c r="N56" s="58">
        <f t="shared" si="6"/>
        <v>6339703.1311630933</v>
      </c>
      <c r="O56" s="59"/>
      <c r="Q56" s="57">
        <v>0</v>
      </c>
      <c r="R56" s="57">
        <f t="shared" si="10"/>
        <v>-520672.89883980708</v>
      </c>
      <c r="S56" s="57">
        <v>0</v>
      </c>
      <c r="T56" s="57">
        <v>0</v>
      </c>
      <c r="U56" s="57">
        <v>0</v>
      </c>
      <c r="V56" s="57">
        <v>0</v>
      </c>
      <c r="W56" s="57">
        <f t="shared" si="11"/>
        <v>-4723.1444016248615</v>
      </c>
      <c r="X56" s="57"/>
      <c r="Y56" s="57">
        <f t="shared" si="7"/>
        <v>-525396.04324143194</v>
      </c>
    </row>
    <row r="57" spans="9:25" ht="15.75" x14ac:dyDescent="0.25">
      <c r="I57" s="57">
        <f t="shared" si="8"/>
        <v>36</v>
      </c>
      <c r="J57" s="57">
        <f t="shared" si="3"/>
        <v>6339703.1311630933</v>
      </c>
      <c r="K57" s="58">
        <f t="shared" si="4"/>
        <v>60156.130278334371</v>
      </c>
      <c r="L57" s="58">
        <f t="shared" si="5"/>
        <v>460516.76856147271</v>
      </c>
      <c r="M57" s="58">
        <f t="shared" si="9"/>
        <v>520672.89883980708</v>
      </c>
      <c r="N57" s="58">
        <f t="shared" si="6"/>
        <v>5879186.3626016201</v>
      </c>
      <c r="O57" s="59"/>
      <c r="Q57" s="57">
        <v>0</v>
      </c>
      <c r="R57" s="57">
        <f t="shared" si="10"/>
        <v>-520672.89883980708</v>
      </c>
      <c r="S57" s="57">
        <v>0</v>
      </c>
      <c r="T57" s="57">
        <v>0</v>
      </c>
      <c r="U57" s="57">
        <v>0</v>
      </c>
      <c r="V57" s="57">
        <v>0</v>
      </c>
      <c r="W57" s="57">
        <f t="shared" si="11"/>
        <v>-4406.0936761583489</v>
      </c>
      <c r="X57" s="57"/>
      <c r="Y57" s="57">
        <f t="shared" si="7"/>
        <v>-525078.99251596548</v>
      </c>
    </row>
    <row r="58" spans="9:25" ht="15.75" x14ac:dyDescent="0.25">
      <c r="I58" s="57">
        <f t="shared" si="8"/>
        <v>37</v>
      </c>
      <c r="J58" s="57">
        <f t="shared" si="3"/>
        <v>5879186.3626016201</v>
      </c>
      <c r="K58" s="58">
        <f t="shared" si="4"/>
        <v>55786.382018551252</v>
      </c>
      <c r="L58" s="58">
        <f t="shared" si="5"/>
        <v>464886.51682125585</v>
      </c>
      <c r="M58" s="58">
        <f t="shared" si="9"/>
        <v>520672.89883980708</v>
      </c>
      <c r="N58" s="58">
        <f t="shared" si="6"/>
        <v>5414299.8457803642</v>
      </c>
      <c r="O58" s="59"/>
      <c r="Q58" s="57">
        <v>0</v>
      </c>
      <c r="R58" s="57">
        <f t="shared" si="10"/>
        <v>-520672.89883980708</v>
      </c>
      <c r="S58" s="57">
        <v>0</v>
      </c>
      <c r="T58" s="57">
        <v>0</v>
      </c>
      <c r="U58" s="57">
        <v>0</v>
      </c>
      <c r="V58" s="57">
        <v>0</v>
      </c>
      <c r="W58" s="57">
        <f t="shared" si="11"/>
        <v>-4086.0345220081254</v>
      </c>
      <c r="X58" s="57"/>
      <c r="Y58" s="57">
        <f t="shared" si="7"/>
        <v>-524758.93336181517</v>
      </c>
    </row>
    <row r="59" spans="9:25" ht="15.75" x14ac:dyDescent="0.25">
      <c r="I59" s="57">
        <f t="shared" si="8"/>
        <v>38</v>
      </c>
      <c r="J59" s="57">
        <f t="shared" si="3"/>
        <v>5414299.8457803642</v>
      </c>
      <c r="K59" s="58">
        <f t="shared" si="4"/>
        <v>51375.170122354793</v>
      </c>
      <c r="L59" s="58">
        <f t="shared" si="5"/>
        <v>469297.72871745226</v>
      </c>
      <c r="M59" s="58">
        <f t="shared" si="9"/>
        <v>520672.89883980708</v>
      </c>
      <c r="N59" s="58">
        <f t="shared" si="6"/>
        <v>4945002.1170629123</v>
      </c>
      <c r="O59" s="59"/>
      <c r="Q59" s="57">
        <v>0</v>
      </c>
      <c r="R59" s="57">
        <f t="shared" si="10"/>
        <v>-520672.89883980708</v>
      </c>
      <c r="S59" s="57">
        <v>0</v>
      </c>
      <c r="T59" s="57">
        <v>0</v>
      </c>
      <c r="U59" s="57">
        <v>0</v>
      </c>
      <c r="V59" s="57">
        <v>0</v>
      </c>
      <c r="W59" s="57">
        <f t="shared" si="11"/>
        <v>-3762.9383928173525</v>
      </c>
      <c r="X59" s="57"/>
      <c r="Y59" s="57">
        <f t="shared" si="7"/>
        <v>-524435.83723262441</v>
      </c>
    </row>
    <row r="60" spans="9:25" ht="15.75" x14ac:dyDescent="0.25">
      <c r="I60" s="57">
        <f t="shared" si="8"/>
        <v>39</v>
      </c>
      <c r="J60" s="57">
        <f t="shared" si="3"/>
        <v>4945002.1170629123</v>
      </c>
      <c r="K60" s="58">
        <f t="shared" si="4"/>
        <v>46922.101149884766</v>
      </c>
      <c r="L60" s="58">
        <f t="shared" si="5"/>
        <v>473750.79768992233</v>
      </c>
      <c r="M60" s="58">
        <f t="shared" si="9"/>
        <v>520672.89883980708</v>
      </c>
      <c r="N60" s="58">
        <f t="shared" si="6"/>
        <v>4471251.3193729902</v>
      </c>
      <c r="O60" s="59"/>
      <c r="Q60" s="57">
        <v>0</v>
      </c>
      <c r="R60" s="57">
        <f t="shared" si="10"/>
        <v>-520672.89883980708</v>
      </c>
      <c r="S60" s="57">
        <v>0</v>
      </c>
      <c r="T60" s="57">
        <v>0</v>
      </c>
      <c r="U60" s="57">
        <v>0</v>
      </c>
      <c r="V60" s="57">
        <v>0</v>
      </c>
      <c r="W60" s="57">
        <f t="shared" si="11"/>
        <v>-3436.7764713587235</v>
      </c>
      <c r="X60" s="57"/>
      <c r="Y60" s="57">
        <f t="shared" si="7"/>
        <v>-524109.6753111658</v>
      </c>
    </row>
    <row r="61" spans="9:25" ht="15.75" x14ac:dyDescent="0.25">
      <c r="I61" s="57">
        <f t="shared" si="8"/>
        <v>40</v>
      </c>
      <c r="J61" s="57">
        <f t="shared" si="3"/>
        <v>4471251.3193729902</v>
      </c>
      <c r="K61" s="58">
        <f t="shared" si="4"/>
        <v>42426.77792801155</v>
      </c>
      <c r="L61" s="58">
        <f t="shared" si="5"/>
        <v>478246.12091179553</v>
      </c>
      <c r="M61" s="58">
        <f t="shared" si="9"/>
        <v>520672.89883980708</v>
      </c>
      <c r="N61" s="58">
        <f t="shared" si="6"/>
        <v>3993005.1984611945</v>
      </c>
      <c r="O61" s="59"/>
      <c r="Q61" s="57">
        <v>0</v>
      </c>
      <c r="R61" s="57">
        <f t="shared" si="10"/>
        <v>-520672.89883980708</v>
      </c>
      <c r="S61" s="57">
        <v>0</v>
      </c>
      <c r="T61" s="57">
        <v>0</v>
      </c>
      <c r="U61" s="57">
        <v>0</v>
      </c>
      <c r="V61" s="57">
        <v>0</v>
      </c>
      <c r="W61" s="57">
        <f t="shared" si="11"/>
        <v>-3107.5196669642278</v>
      </c>
      <c r="X61" s="57"/>
      <c r="Y61" s="57">
        <f t="shared" si="7"/>
        <v>-523780.41850677133</v>
      </c>
    </row>
    <row r="62" spans="9:25" ht="15.75" x14ac:dyDescent="0.25">
      <c r="I62" s="57">
        <f t="shared" si="8"/>
        <v>41</v>
      </c>
      <c r="J62" s="57">
        <f t="shared" si="3"/>
        <v>3993005.1984611945</v>
      </c>
      <c r="K62" s="58">
        <f t="shared" si="4"/>
        <v>37888.799514911952</v>
      </c>
      <c r="L62" s="58">
        <f t="shared" si="5"/>
        <v>482784.09932489513</v>
      </c>
      <c r="M62" s="58">
        <f t="shared" si="9"/>
        <v>520672.89883980708</v>
      </c>
      <c r="N62" s="58">
        <f t="shared" si="6"/>
        <v>3510221.0991362995</v>
      </c>
      <c r="O62" s="59"/>
      <c r="Q62" s="57">
        <v>0</v>
      </c>
      <c r="R62" s="57">
        <f t="shared" si="10"/>
        <v>-520672.89883980708</v>
      </c>
      <c r="S62" s="57">
        <v>0</v>
      </c>
      <c r="T62" s="57">
        <v>0</v>
      </c>
      <c r="U62" s="57">
        <v>0</v>
      </c>
      <c r="V62" s="57">
        <v>0</v>
      </c>
      <c r="W62" s="57">
        <f t="shared" si="11"/>
        <v>-2775.1386129305297</v>
      </c>
      <c r="X62" s="57"/>
      <c r="Y62" s="57">
        <f t="shared" si="7"/>
        <v>-523448.03745273763</v>
      </c>
    </row>
    <row r="63" spans="9:25" ht="15.75" x14ac:dyDescent="0.25">
      <c r="I63" s="57">
        <f t="shared" si="8"/>
        <v>42</v>
      </c>
      <c r="J63" s="57">
        <f t="shared" si="3"/>
        <v>3510221.0991362995</v>
      </c>
      <c r="K63" s="58">
        <f t="shared" si="4"/>
        <v>33307.761164308853</v>
      </c>
      <c r="L63" s="58">
        <f t="shared" si="5"/>
        <v>487365.1376754982</v>
      </c>
      <c r="M63" s="58">
        <f t="shared" si="9"/>
        <v>520672.89883980708</v>
      </c>
      <c r="N63" s="58">
        <f t="shared" si="6"/>
        <v>3022855.9614608013</v>
      </c>
      <c r="O63" s="59"/>
      <c r="Q63" s="57">
        <v>0</v>
      </c>
      <c r="R63" s="57">
        <f t="shared" si="10"/>
        <v>-520672.89883980708</v>
      </c>
      <c r="S63" s="57">
        <v>0</v>
      </c>
      <c r="T63" s="57">
        <v>0</v>
      </c>
      <c r="U63" s="57">
        <v>0</v>
      </c>
      <c r="V63" s="57">
        <v>0</v>
      </c>
      <c r="W63" s="57">
        <f t="shared" si="11"/>
        <v>-2439.6036638997275</v>
      </c>
      <c r="X63" s="57"/>
      <c r="Y63" s="57">
        <f t="shared" si="7"/>
        <v>-523112.50250370678</v>
      </c>
    </row>
    <row r="64" spans="9:25" ht="15.75" x14ac:dyDescent="0.25">
      <c r="I64" s="57">
        <f t="shared" si="8"/>
        <v>43</v>
      </c>
      <c r="J64" s="57">
        <f t="shared" si="3"/>
        <v>3022855.9614608013</v>
      </c>
      <c r="K64" s="58">
        <f t="shared" si="4"/>
        <v>28683.254289371493</v>
      </c>
      <c r="L64" s="58">
        <f t="shared" si="5"/>
        <v>491989.64455043559</v>
      </c>
      <c r="M64" s="58">
        <f t="shared" si="9"/>
        <v>520672.89883980708</v>
      </c>
      <c r="N64" s="58">
        <f t="shared" si="6"/>
        <v>2530866.3169103656</v>
      </c>
      <c r="O64" s="59"/>
      <c r="Q64" s="57">
        <v>0</v>
      </c>
      <c r="R64" s="57">
        <f t="shared" si="10"/>
        <v>-520672.89883980708</v>
      </c>
      <c r="S64" s="57">
        <v>0</v>
      </c>
      <c r="T64" s="57">
        <v>0</v>
      </c>
      <c r="U64" s="57">
        <v>0</v>
      </c>
      <c r="V64" s="57">
        <v>0</v>
      </c>
      <c r="W64" s="57">
        <f t="shared" si="11"/>
        <v>-2100.8848932152564</v>
      </c>
      <c r="X64" s="57"/>
      <c r="Y64" s="57">
        <f t="shared" si="7"/>
        <v>-522773.78373302234</v>
      </c>
    </row>
    <row r="65" spans="9:25" ht="15.75" x14ac:dyDescent="0.25">
      <c r="I65" s="57">
        <f t="shared" si="8"/>
        <v>44</v>
      </c>
      <c r="J65" s="57">
        <f t="shared" si="3"/>
        <v>2530866.3169103656</v>
      </c>
      <c r="K65" s="58">
        <f t="shared" si="4"/>
        <v>24014.866426273293</v>
      </c>
      <c r="L65" s="58">
        <f t="shared" si="5"/>
        <v>496658.03241353377</v>
      </c>
      <c r="M65" s="58">
        <f t="shared" si="9"/>
        <v>520672.89883980708</v>
      </c>
      <c r="N65" s="58">
        <f t="shared" si="6"/>
        <v>2034208.2844968317</v>
      </c>
      <c r="O65" s="59"/>
      <c r="Q65" s="57">
        <v>0</v>
      </c>
      <c r="R65" s="57">
        <f t="shared" si="10"/>
        <v>-520672.89883980708</v>
      </c>
      <c r="S65" s="57">
        <v>0</v>
      </c>
      <c r="T65" s="57">
        <v>0</v>
      </c>
      <c r="U65" s="57">
        <v>0</v>
      </c>
      <c r="V65" s="57">
        <v>0</v>
      </c>
      <c r="W65" s="57">
        <f t="shared" si="11"/>
        <v>-1758.9520902527038</v>
      </c>
      <c r="X65" s="57"/>
      <c r="Y65" s="57">
        <f t="shared" si="7"/>
        <v>-522431.85093005979</v>
      </c>
    </row>
    <row r="66" spans="9:25" ht="15.75" x14ac:dyDescent="0.25">
      <c r="I66" s="57">
        <f t="shared" si="8"/>
        <v>45</v>
      </c>
      <c r="J66" s="57">
        <f t="shared" si="3"/>
        <v>2034208.2844968317</v>
      </c>
      <c r="K66" s="58">
        <f t="shared" si="4"/>
        <v>19302.181197403836</v>
      </c>
      <c r="L66" s="58">
        <f t="shared" si="5"/>
        <v>501370.71764240327</v>
      </c>
      <c r="M66" s="58">
        <f t="shared" si="9"/>
        <v>520672.89883980708</v>
      </c>
      <c r="N66" s="58">
        <f t="shared" si="6"/>
        <v>1532837.5668544285</v>
      </c>
      <c r="O66" s="59"/>
      <c r="Q66" s="57">
        <v>0</v>
      </c>
      <c r="R66" s="57">
        <f t="shared" si="10"/>
        <v>-520672.89883980708</v>
      </c>
      <c r="S66" s="57">
        <v>0</v>
      </c>
      <c r="T66" s="57">
        <v>0</v>
      </c>
      <c r="U66" s="57">
        <v>0</v>
      </c>
      <c r="V66" s="57">
        <v>0</v>
      </c>
      <c r="W66" s="57">
        <f t="shared" si="11"/>
        <v>-1413.7747577252978</v>
      </c>
      <c r="X66" s="57"/>
      <c r="Y66" s="57">
        <f t="shared" si="7"/>
        <v>-522086.67359753238</v>
      </c>
    </row>
    <row r="67" spans="9:25" ht="15.75" x14ac:dyDescent="0.25">
      <c r="I67" s="57">
        <f t="shared" si="8"/>
        <v>46</v>
      </c>
      <c r="J67" s="57">
        <f t="shared" si="3"/>
        <v>1532837.5668544285</v>
      </c>
      <c r="K67" s="58">
        <f t="shared" si="4"/>
        <v>14544.778274231769</v>
      </c>
      <c r="L67" s="58">
        <f t="shared" si="5"/>
        <v>506128.12056557531</v>
      </c>
      <c r="M67" s="58">
        <f t="shared" si="9"/>
        <v>520672.89883980708</v>
      </c>
      <c r="N67" s="58">
        <f t="shared" si="6"/>
        <v>1026709.4462888532</v>
      </c>
      <c r="O67" s="59"/>
      <c r="Q67" s="57">
        <v>0</v>
      </c>
      <c r="R67" s="57">
        <f t="shared" si="10"/>
        <v>-520672.89883980708</v>
      </c>
      <c r="S67" s="57">
        <v>0</v>
      </c>
      <c r="T67" s="57">
        <v>0</v>
      </c>
      <c r="U67" s="57">
        <v>0</v>
      </c>
      <c r="V67" s="57">
        <v>0</v>
      </c>
      <c r="W67" s="57">
        <f t="shared" si="11"/>
        <v>-1065.3221089638275</v>
      </c>
      <c r="X67" s="57"/>
      <c r="Y67" s="57">
        <f t="shared" si="7"/>
        <v>-521738.22094877093</v>
      </c>
    </row>
    <row r="68" spans="9:25" ht="15.75" x14ac:dyDescent="0.25">
      <c r="I68" s="57">
        <f t="shared" si="8"/>
        <v>47</v>
      </c>
      <c r="J68" s="57">
        <f t="shared" si="3"/>
        <v>1026709.4462888532</v>
      </c>
      <c r="K68" s="58">
        <f t="shared" si="4"/>
        <v>9742.2333398153405</v>
      </c>
      <c r="L68" s="58">
        <f t="shared" si="5"/>
        <v>510930.66549999174</v>
      </c>
      <c r="M68" s="58">
        <f t="shared" si="9"/>
        <v>520672.89883980708</v>
      </c>
      <c r="N68" s="58">
        <f t="shared" si="6"/>
        <v>515778.78078886145</v>
      </c>
      <c r="O68" s="59"/>
      <c r="Q68" s="57">
        <v>0</v>
      </c>
      <c r="R68" s="57">
        <f t="shared" si="10"/>
        <v>-520672.89883980708</v>
      </c>
      <c r="S68" s="57">
        <v>0</v>
      </c>
      <c r="T68" s="57">
        <v>0</v>
      </c>
      <c r="U68" s="57">
        <v>0</v>
      </c>
      <c r="V68" s="57">
        <v>0</v>
      </c>
      <c r="W68" s="57">
        <f t="shared" si="11"/>
        <v>-713.56306517075279</v>
      </c>
      <c r="X68" s="57"/>
      <c r="Y68" s="57">
        <f t="shared" si="7"/>
        <v>-521386.46190497786</v>
      </c>
    </row>
    <row r="69" spans="9:25" ht="15.75" x14ac:dyDescent="0.25">
      <c r="I69" s="57">
        <f t="shared" si="8"/>
        <v>48</v>
      </c>
      <c r="J69" s="57">
        <f t="shared" si="3"/>
        <v>515778.78078886145</v>
      </c>
      <c r="K69" s="58">
        <f t="shared" si="4"/>
        <v>4894.1180509572059</v>
      </c>
      <c r="L69" s="58">
        <f t="shared" si="5"/>
        <v>515778.78078884986</v>
      </c>
      <c r="M69" s="58">
        <f t="shared" si="9"/>
        <v>520672.89883980708</v>
      </c>
      <c r="N69" s="58">
        <f t="shared" si="6"/>
        <v>1.1583324521780014E-8</v>
      </c>
      <c r="O69" s="59"/>
      <c r="Q69" s="57">
        <v>0</v>
      </c>
      <c r="R69" s="57">
        <f t="shared" si="10"/>
        <v>-520672.89883980708</v>
      </c>
      <c r="S69" s="57">
        <v>0</v>
      </c>
      <c r="T69" s="57">
        <v>0</v>
      </c>
      <c r="U69" s="57">
        <v>0</v>
      </c>
      <c r="V69" s="57">
        <v>0</v>
      </c>
      <c r="W69" s="57">
        <f t="shared" si="11"/>
        <v>-358.46625264825866</v>
      </c>
      <c r="X69" s="57"/>
      <c r="Y69" s="57">
        <f t="shared" si="7"/>
        <v>-521031.36509245535</v>
      </c>
    </row>
    <row r="70" spans="9:25" ht="15.75" x14ac:dyDescent="0.25">
      <c r="I70" s="57">
        <f t="shared" si="8"/>
        <v>0</v>
      </c>
      <c r="J70" s="57">
        <f t="shared" si="3"/>
        <v>0</v>
      </c>
      <c r="K70" s="58">
        <f t="shared" si="4"/>
        <v>0</v>
      </c>
      <c r="L70" s="58">
        <f t="shared" si="5"/>
        <v>0</v>
      </c>
      <c r="M70" s="58">
        <f t="shared" si="9"/>
        <v>0</v>
      </c>
      <c r="N70" s="58">
        <f t="shared" si="6"/>
        <v>0</v>
      </c>
      <c r="O70" s="59"/>
      <c r="Q70" s="57">
        <v>0</v>
      </c>
      <c r="R70" s="57">
        <f t="shared" si="10"/>
        <v>0</v>
      </c>
      <c r="S70" s="57">
        <v>0</v>
      </c>
      <c r="T70" s="57">
        <v>0</v>
      </c>
      <c r="U70" s="57">
        <v>0</v>
      </c>
      <c r="V70" s="57">
        <v>0</v>
      </c>
      <c r="W70" s="57">
        <f t="shared" si="11"/>
        <v>-8.0504105426371088E-12</v>
      </c>
      <c r="X70" s="57"/>
      <c r="Y70" s="57">
        <f t="shared" si="7"/>
        <v>-8.0504105426371088E-12</v>
      </c>
    </row>
    <row r="71" spans="9:25" ht="15.75" x14ac:dyDescent="0.25">
      <c r="I71" s="57">
        <f t="shared" si="8"/>
        <v>0</v>
      </c>
      <c r="J71" s="57">
        <f t="shared" si="3"/>
        <v>0</v>
      </c>
      <c r="K71" s="58">
        <f t="shared" si="4"/>
        <v>0</v>
      </c>
      <c r="L71" s="58">
        <f t="shared" si="5"/>
        <v>0</v>
      </c>
      <c r="M71" s="58">
        <f t="shared" si="9"/>
        <v>0</v>
      </c>
      <c r="N71" s="58">
        <f t="shared" si="6"/>
        <v>0</v>
      </c>
      <c r="O71" s="59"/>
      <c r="Q71" s="57">
        <v>0</v>
      </c>
      <c r="R71" s="57">
        <f t="shared" si="10"/>
        <v>0</v>
      </c>
      <c r="S71" s="57">
        <v>0</v>
      </c>
      <c r="T71" s="57">
        <v>0</v>
      </c>
      <c r="U71" s="57">
        <v>0</v>
      </c>
      <c r="V71" s="57">
        <v>0</v>
      </c>
      <c r="W71" s="57">
        <f t="shared" si="11"/>
        <v>0</v>
      </c>
      <c r="X71" s="57"/>
      <c r="Y71" s="57">
        <f t="shared" si="7"/>
        <v>0</v>
      </c>
    </row>
    <row r="72" spans="9:25" ht="15.75" x14ac:dyDescent="0.25">
      <c r="I72" s="57">
        <f t="shared" si="8"/>
        <v>0</v>
      </c>
      <c r="J72" s="57">
        <f t="shared" si="3"/>
        <v>0</v>
      </c>
      <c r="K72" s="58">
        <f t="shared" si="4"/>
        <v>0</v>
      </c>
      <c r="L72" s="58">
        <f t="shared" si="5"/>
        <v>0</v>
      </c>
      <c r="M72" s="58">
        <f t="shared" si="9"/>
        <v>0</v>
      </c>
      <c r="N72" s="58">
        <f t="shared" si="6"/>
        <v>0</v>
      </c>
      <c r="O72" s="59"/>
      <c r="Q72" s="57">
        <v>0</v>
      </c>
      <c r="R72" s="57">
        <f t="shared" si="10"/>
        <v>0</v>
      </c>
      <c r="S72" s="57">
        <v>0</v>
      </c>
      <c r="T72" s="57">
        <v>0</v>
      </c>
      <c r="U72" s="57">
        <v>0</v>
      </c>
      <c r="V72" s="57">
        <v>0</v>
      </c>
      <c r="W72" s="57">
        <f t="shared" si="11"/>
        <v>0</v>
      </c>
      <c r="X72" s="57"/>
      <c r="Y72" s="57">
        <f t="shared" si="7"/>
        <v>0</v>
      </c>
    </row>
    <row r="73" spans="9:25" ht="15.75" x14ac:dyDescent="0.25">
      <c r="I73" s="57">
        <f t="shared" si="8"/>
        <v>0</v>
      </c>
      <c r="J73" s="57">
        <f t="shared" si="3"/>
        <v>0</v>
      </c>
      <c r="K73" s="58">
        <f t="shared" si="4"/>
        <v>0</v>
      </c>
      <c r="L73" s="58">
        <f t="shared" si="5"/>
        <v>0</v>
      </c>
      <c r="M73" s="58">
        <f t="shared" si="9"/>
        <v>0</v>
      </c>
      <c r="N73" s="58">
        <f t="shared" si="6"/>
        <v>0</v>
      </c>
      <c r="O73" s="59"/>
      <c r="Q73" s="57">
        <v>0</v>
      </c>
      <c r="R73" s="57">
        <f t="shared" si="10"/>
        <v>0</v>
      </c>
      <c r="S73" s="57">
        <v>0</v>
      </c>
      <c r="T73" s="57">
        <v>0</v>
      </c>
      <c r="U73" s="57">
        <v>0</v>
      </c>
      <c r="V73" s="57">
        <v>0</v>
      </c>
      <c r="W73" s="57">
        <f t="shared" si="11"/>
        <v>0</v>
      </c>
      <c r="X73" s="57"/>
      <c r="Y73" s="57">
        <f t="shared" si="7"/>
        <v>0</v>
      </c>
    </row>
    <row r="74" spans="9:25" ht="15.75" x14ac:dyDescent="0.25">
      <c r="I74" s="57">
        <f t="shared" si="8"/>
        <v>0</v>
      </c>
      <c r="J74" s="57">
        <f t="shared" si="3"/>
        <v>0</v>
      </c>
      <c r="K74" s="58">
        <f t="shared" si="4"/>
        <v>0</v>
      </c>
      <c r="L74" s="58">
        <f t="shared" si="5"/>
        <v>0</v>
      </c>
      <c r="M74" s="58">
        <f t="shared" si="9"/>
        <v>0</v>
      </c>
      <c r="N74" s="58">
        <f t="shared" si="6"/>
        <v>0</v>
      </c>
      <c r="O74" s="59"/>
      <c r="Q74" s="57">
        <v>0</v>
      </c>
      <c r="R74" s="57">
        <f t="shared" si="10"/>
        <v>0</v>
      </c>
      <c r="S74" s="57">
        <v>0</v>
      </c>
      <c r="T74" s="57">
        <v>0</v>
      </c>
      <c r="U74" s="57">
        <v>0</v>
      </c>
      <c r="V74" s="57">
        <v>0</v>
      </c>
      <c r="W74" s="57">
        <f t="shared" si="11"/>
        <v>0</v>
      </c>
      <c r="X74" s="57"/>
      <c r="Y74" s="57">
        <f t="shared" si="7"/>
        <v>0</v>
      </c>
    </row>
    <row r="75" spans="9:25" ht="15.75" x14ac:dyDescent="0.25">
      <c r="I75" s="57">
        <f t="shared" si="8"/>
        <v>0</v>
      </c>
      <c r="J75" s="57">
        <f t="shared" si="3"/>
        <v>0</v>
      </c>
      <c r="K75" s="58">
        <f t="shared" si="4"/>
        <v>0</v>
      </c>
      <c r="L75" s="58">
        <f t="shared" si="5"/>
        <v>0</v>
      </c>
      <c r="M75" s="58">
        <f t="shared" si="9"/>
        <v>0</v>
      </c>
      <c r="N75" s="58">
        <f t="shared" si="6"/>
        <v>0</v>
      </c>
      <c r="O75" s="59"/>
      <c r="Q75" s="57">
        <v>0</v>
      </c>
      <c r="R75" s="57">
        <f t="shared" si="10"/>
        <v>0</v>
      </c>
      <c r="S75" s="57">
        <v>0</v>
      </c>
      <c r="T75" s="57">
        <v>0</v>
      </c>
      <c r="U75" s="57">
        <v>0</v>
      </c>
      <c r="V75" s="57">
        <v>0</v>
      </c>
      <c r="W75" s="57">
        <f t="shared" si="11"/>
        <v>0</v>
      </c>
      <c r="X75" s="57"/>
      <c r="Y75" s="57">
        <f t="shared" si="7"/>
        <v>0</v>
      </c>
    </row>
    <row r="76" spans="9:25" ht="15.75" x14ac:dyDescent="0.25">
      <c r="I76" s="57">
        <f t="shared" si="8"/>
        <v>0</v>
      </c>
      <c r="J76" s="57">
        <f t="shared" si="3"/>
        <v>0</v>
      </c>
      <c r="K76" s="58">
        <f t="shared" si="4"/>
        <v>0</v>
      </c>
      <c r="L76" s="58">
        <f t="shared" si="5"/>
        <v>0</v>
      </c>
      <c r="M76" s="58">
        <f t="shared" si="9"/>
        <v>0</v>
      </c>
      <c r="N76" s="58">
        <f t="shared" si="6"/>
        <v>0</v>
      </c>
      <c r="O76" s="59"/>
      <c r="Q76" s="57">
        <v>0</v>
      </c>
      <c r="R76" s="57">
        <f t="shared" si="10"/>
        <v>0</v>
      </c>
      <c r="S76" s="57">
        <v>0</v>
      </c>
      <c r="T76" s="57">
        <v>0</v>
      </c>
      <c r="U76" s="57">
        <v>0</v>
      </c>
      <c r="V76" s="57">
        <v>0</v>
      </c>
      <c r="W76" s="57">
        <f t="shared" si="11"/>
        <v>0</v>
      </c>
      <c r="X76" s="57"/>
      <c r="Y76" s="57">
        <f t="shared" si="7"/>
        <v>0</v>
      </c>
    </row>
    <row r="77" spans="9:25" ht="15.75" x14ac:dyDescent="0.25">
      <c r="I77" s="57">
        <f t="shared" si="8"/>
        <v>0</v>
      </c>
      <c r="J77" s="57">
        <f t="shared" si="3"/>
        <v>0</v>
      </c>
      <c r="K77" s="58">
        <f t="shared" si="4"/>
        <v>0</v>
      </c>
      <c r="L77" s="58">
        <f t="shared" si="5"/>
        <v>0</v>
      </c>
      <c r="M77" s="58">
        <f t="shared" si="9"/>
        <v>0</v>
      </c>
      <c r="N77" s="58">
        <f t="shared" si="6"/>
        <v>0</v>
      </c>
      <c r="O77" s="59"/>
      <c r="Q77" s="57">
        <v>0</v>
      </c>
      <c r="R77" s="57">
        <f t="shared" si="10"/>
        <v>0</v>
      </c>
      <c r="S77" s="57">
        <v>0</v>
      </c>
      <c r="T77" s="57">
        <v>0</v>
      </c>
      <c r="U77" s="57">
        <v>0</v>
      </c>
      <c r="V77" s="57">
        <v>0</v>
      </c>
      <c r="W77" s="57">
        <f t="shared" si="11"/>
        <v>0</v>
      </c>
      <c r="X77" s="57"/>
      <c r="Y77" s="57">
        <f t="shared" si="7"/>
        <v>0</v>
      </c>
    </row>
    <row r="78" spans="9:25" ht="15.75" x14ac:dyDescent="0.25">
      <c r="I78" s="57">
        <f t="shared" si="8"/>
        <v>0</v>
      </c>
      <c r="J78" s="57">
        <f t="shared" si="3"/>
        <v>0</v>
      </c>
      <c r="K78" s="58">
        <f t="shared" si="4"/>
        <v>0</v>
      </c>
      <c r="L78" s="58">
        <f t="shared" si="5"/>
        <v>0</v>
      </c>
      <c r="M78" s="58">
        <f t="shared" si="9"/>
        <v>0</v>
      </c>
      <c r="N78" s="58">
        <f t="shared" si="6"/>
        <v>0</v>
      </c>
      <c r="O78" s="59"/>
      <c r="Q78" s="57">
        <v>0</v>
      </c>
      <c r="R78" s="57">
        <f t="shared" si="10"/>
        <v>0</v>
      </c>
      <c r="S78" s="57">
        <v>0</v>
      </c>
      <c r="T78" s="57">
        <v>0</v>
      </c>
      <c r="U78" s="57">
        <v>0</v>
      </c>
      <c r="V78" s="57">
        <v>0</v>
      </c>
      <c r="W78" s="57">
        <f t="shared" si="11"/>
        <v>0</v>
      </c>
      <c r="X78" s="57"/>
      <c r="Y78" s="57">
        <f t="shared" si="7"/>
        <v>0</v>
      </c>
    </row>
    <row r="79" spans="9:25" ht="15.75" x14ac:dyDescent="0.25">
      <c r="I79" s="57">
        <f t="shared" si="8"/>
        <v>0</v>
      </c>
      <c r="J79" s="57">
        <f t="shared" si="3"/>
        <v>0</v>
      </c>
      <c r="K79" s="58">
        <f t="shared" si="4"/>
        <v>0</v>
      </c>
      <c r="L79" s="58">
        <f t="shared" si="5"/>
        <v>0</v>
      </c>
      <c r="M79" s="58">
        <f t="shared" si="9"/>
        <v>0</v>
      </c>
      <c r="N79" s="58">
        <f t="shared" si="6"/>
        <v>0</v>
      </c>
      <c r="O79" s="59"/>
      <c r="Q79" s="57">
        <v>0</v>
      </c>
      <c r="R79" s="57">
        <f t="shared" si="10"/>
        <v>0</v>
      </c>
      <c r="S79" s="57">
        <v>0</v>
      </c>
      <c r="T79" s="57">
        <v>0</v>
      </c>
      <c r="U79" s="57">
        <v>0</v>
      </c>
      <c r="V79" s="57">
        <v>0</v>
      </c>
      <c r="W79" s="57">
        <f t="shared" si="11"/>
        <v>0</v>
      </c>
      <c r="X79" s="57"/>
      <c r="Y79" s="57">
        <f t="shared" si="7"/>
        <v>0</v>
      </c>
    </row>
    <row r="80" spans="9:25" ht="15.75" x14ac:dyDescent="0.25">
      <c r="I80" s="57">
        <f t="shared" si="8"/>
        <v>0</v>
      </c>
      <c r="J80" s="57">
        <f t="shared" si="3"/>
        <v>0</v>
      </c>
      <c r="K80" s="58">
        <f t="shared" si="4"/>
        <v>0</v>
      </c>
      <c r="L80" s="58">
        <f t="shared" si="5"/>
        <v>0</v>
      </c>
      <c r="M80" s="58">
        <f t="shared" si="9"/>
        <v>0</v>
      </c>
      <c r="N80" s="58">
        <f t="shared" si="6"/>
        <v>0</v>
      </c>
      <c r="O80" s="59"/>
      <c r="Q80" s="57">
        <v>0</v>
      </c>
      <c r="R80" s="57">
        <f t="shared" si="10"/>
        <v>0</v>
      </c>
      <c r="S80" s="57">
        <v>0</v>
      </c>
      <c r="T80" s="57">
        <v>0</v>
      </c>
      <c r="U80" s="57">
        <v>0</v>
      </c>
      <c r="V80" s="57">
        <v>0</v>
      </c>
      <c r="W80" s="57">
        <f t="shared" si="11"/>
        <v>0</v>
      </c>
      <c r="X80" s="57"/>
      <c r="Y80" s="57">
        <f t="shared" si="7"/>
        <v>0</v>
      </c>
    </row>
    <row r="81" spans="9:25" ht="15.75" x14ac:dyDescent="0.25">
      <c r="I81" s="57">
        <f t="shared" si="8"/>
        <v>0</v>
      </c>
      <c r="J81" s="57">
        <f t="shared" si="3"/>
        <v>0</v>
      </c>
      <c r="K81" s="58">
        <f t="shared" si="4"/>
        <v>0</v>
      </c>
      <c r="L81" s="58">
        <f t="shared" si="5"/>
        <v>0</v>
      </c>
      <c r="M81" s="58">
        <f t="shared" si="9"/>
        <v>0</v>
      </c>
      <c r="N81" s="58">
        <f t="shared" si="6"/>
        <v>0</v>
      </c>
      <c r="O81" s="59"/>
      <c r="Q81" s="57">
        <v>0</v>
      </c>
      <c r="R81" s="57">
        <f t="shared" si="10"/>
        <v>0</v>
      </c>
      <c r="S81" s="57">
        <v>0</v>
      </c>
      <c r="T81" s="57">
        <v>0</v>
      </c>
      <c r="U81" s="57">
        <v>0</v>
      </c>
      <c r="V81" s="57">
        <v>0</v>
      </c>
      <c r="W81" s="57">
        <f t="shared" si="11"/>
        <v>0</v>
      </c>
      <c r="X81" s="57"/>
      <c r="Y81" s="57">
        <f t="shared" si="7"/>
        <v>0</v>
      </c>
    </row>
    <row r="82" spans="9:25" ht="15.75" x14ac:dyDescent="0.25">
      <c r="I82" s="57">
        <f t="shared" si="8"/>
        <v>0</v>
      </c>
      <c r="J82" s="57">
        <f t="shared" si="3"/>
        <v>0</v>
      </c>
      <c r="K82" s="58">
        <f t="shared" si="4"/>
        <v>0</v>
      </c>
      <c r="L82" s="58">
        <f t="shared" si="5"/>
        <v>0</v>
      </c>
      <c r="M82" s="58">
        <f t="shared" si="9"/>
        <v>0</v>
      </c>
      <c r="N82" s="58">
        <f t="shared" si="6"/>
        <v>0</v>
      </c>
      <c r="O82" s="59"/>
      <c r="Q82" s="57">
        <v>0</v>
      </c>
      <c r="R82" s="57">
        <f t="shared" si="10"/>
        <v>0</v>
      </c>
      <c r="S82" s="57">
        <v>0</v>
      </c>
      <c r="T82" s="57">
        <v>0</v>
      </c>
      <c r="U82" s="57">
        <v>0</v>
      </c>
      <c r="V82" s="57">
        <v>0</v>
      </c>
      <c r="W82" s="57">
        <f t="shared" si="11"/>
        <v>0</v>
      </c>
      <c r="X82" s="57"/>
      <c r="Y82" s="57">
        <f t="shared" si="7"/>
        <v>0</v>
      </c>
    </row>
    <row r="83" spans="9:25" ht="15.75" x14ac:dyDescent="0.25">
      <c r="I83" s="57">
        <f t="shared" si="8"/>
        <v>0</v>
      </c>
      <c r="J83" s="57">
        <f t="shared" si="3"/>
        <v>0</v>
      </c>
      <c r="K83" s="58">
        <f t="shared" si="4"/>
        <v>0</v>
      </c>
      <c r="L83" s="58">
        <f t="shared" si="5"/>
        <v>0</v>
      </c>
      <c r="M83" s="58">
        <f t="shared" si="9"/>
        <v>0</v>
      </c>
      <c r="N83" s="58">
        <f t="shared" si="6"/>
        <v>0</v>
      </c>
      <c r="O83" s="59"/>
      <c r="Q83" s="57">
        <v>0</v>
      </c>
      <c r="R83" s="57">
        <f t="shared" si="10"/>
        <v>0</v>
      </c>
      <c r="S83" s="57">
        <v>0</v>
      </c>
      <c r="T83" s="57">
        <v>0</v>
      </c>
      <c r="U83" s="57">
        <v>0</v>
      </c>
      <c r="V83" s="57">
        <v>0</v>
      </c>
      <c r="W83" s="57">
        <f t="shared" si="11"/>
        <v>0</v>
      </c>
      <c r="X83" s="57"/>
      <c r="Y83" s="57">
        <f t="shared" si="7"/>
        <v>0</v>
      </c>
    </row>
    <row r="84" spans="9:25" ht="15.75" x14ac:dyDescent="0.25">
      <c r="I84" s="57">
        <f t="shared" si="8"/>
        <v>0</v>
      </c>
      <c r="J84" s="57">
        <f t="shared" si="3"/>
        <v>0</v>
      </c>
      <c r="K84" s="58">
        <f t="shared" si="4"/>
        <v>0</v>
      </c>
      <c r="L84" s="58">
        <f t="shared" si="5"/>
        <v>0</v>
      </c>
      <c r="M84" s="58">
        <f t="shared" si="9"/>
        <v>0</v>
      </c>
      <c r="N84" s="58">
        <f t="shared" si="6"/>
        <v>0</v>
      </c>
      <c r="O84" s="59"/>
      <c r="Q84" s="57">
        <v>0</v>
      </c>
      <c r="R84" s="57">
        <f t="shared" si="10"/>
        <v>0</v>
      </c>
      <c r="S84" s="57">
        <v>0</v>
      </c>
      <c r="T84" s="57">
        <v>0</v>
      </c>
      <c r="U84" s="57">
        <v>0</v>
      </c>
      <c r="V84" s="57">
        <v>0</v>
      </c>
      <c r="W84" s="57">
        <f t="shared" si="11"/>
        <v>0</v>
      </c>
      <c r="X84" s="57"/>
      <c r="Y84" s="57">
        <f t="shared" si="7"/>
        <v>0</v>
      </c>
    </row>
    <row r="85" spans="9:25" ht="15.75" x14ac:dyDescent="0.25">
      <c r="I85" s="57">
        <f t="shared" si="8"/>
        <v>0</v>
      </c>
      <c r="J85" s="57">
        <f t="shared" si="3"/>
        <v>0</v>
      </c>
      <c r="K85" s="58">
        <f t="shared" si="4"/>
        <v>0</v>
      </c>
      <c r="L85" s="58">
        <f t="shared" si="5"/>
        <v>0</v>
      </c>
      <c r="M85" s="58">
        <f t="shared" si="9"/>
        <v>0</v>
      </c>
      <c r="N85" s="58">
        <f t="shared" si="6"/>
        <v>0</v>
      </c>
      <c r="O85" s="59"/>
      <c r="Q85" s="57">
        <v>0</v>
      </c>
      <c r="R85" s="57">
        <f t="shared" si="10"/>
        <v>0</v>
      </c>
      <c r="S85" s="57">
        <v>0</v>
      </c>
      <c r="T85" s="57">
        <v>0</v>
      </c>
      <c r="U85" s="57">
        <v>0</v>
      </c>
      <c r="V85" s="57">
        <v>0</v>
      </c>
      <c r="W85" s="57">
        <f t="shared" si="11"/>
        <v>0</v>
      </c>
      <c r="X85" s="57"/>
      <c r="Y85" s="57">
        <f t="shared" ref="Y85:Y148" si="12">SUM(Q85:X85)</f>
        <v>0</v>
      </c>
    </row>
    <row r="86" spans="9:25" ht="15.75" x14ac:dyDescent="0.25">
      <c r="I86" s="57">
        <f t="shared" si="8"/>
        <v>0</v>
      </c>
      <c r="J86" s="57">
        <f t="shared" ref="J86:J149" si="13">IF(I86&lt;&gt;0,N85,0)</f>
        <v>0</v>
      </c>
      <c r="K86" s="58">
        <f t="shared" ref="K86:K149" si="14">IF(I86&lt;&gt;0,J86*$K$16,0)</f>
        <v>0</v>
      </c>
      <c r="L86" s="58">
        <f t="shared" ref="L86:L149" si="15">IF(I86&lt;&gt;0,M86-K86,0)</f>
        <v>0</v>
      </c>
      <c r="M86" s="58">
        <f t="shared" si="9"/>
        <v>0</v>
      </c>
      <c r="N86" s="58">
        <f t="shared" ref="N86:N149" si="16">IF(I86&lt;&gt;0,J86-L86,0)</f>
        <v>0</v>
      </c>
      <c r="O86" s="59"/>
      <c r="Q86" s="57">
        <v>0</v>
      </c>
      <c r="R86" s="57">
        <f t="shared" si="10"/>
        <v>0</v>
      </c>
      <c r="S86" s="57">
        <v>0</v>
      </c>
      <c r="T86" s="57">
        <v>0</v>
      </c>
      <c r="U86" s="57">
        <v>0</v>
      </c>
      <c r="V86" s="57">
        <v>0</v>
      </c>
      <c r="W86" s="57">
        <f t="shared" si="11"/>
        <v>0</v>
      </c>
      <c r="X86" s="57"/>
      <c r="Y86" s="57">
        <f t="shared" si="12"/>
        <v>0</v>
      </c>
    </row>
    <row r="87" spans="9:25" ht="15.75" x14ac:dyDescent="0.25">
      <c r="I87" s="57">
        <f t="shared" ref="I87:I150" si="17">IF(AND(I86+1&lt;=$C$10,I86&lt;&gt;0),I86+1,0)</f>
        <v>0</v>
      </c>
      <c r="J87" s="57">
        <f t="shared" si="13"/>
        <v>0</v>
      </c>
      <c r="K87" s="58">
        <f t="shared" si="14"/>
        <v>0</v>
      </c>
      <c r="L87" s="58">
        <f t="shared" si="15"/>
        <v>0</v>
      </c>
      <c r="M87" s="58">
        <f t="shared" ref="M87:M150" si="18">IF(I87&lt;&gt;0,PMT($K$16,$C$10,-$C$9),0)</f>
        <v>0</v>
      </c>
      <c r="N87" s="58">
        <f t="shared" si="16"/>
        <v>0</v>
      </c>
      <c r="O87" s="59"/>
      <c r="Q87" s="57">
        <v>0</v>
      </c>
      <c r="R87" s="57">
        <f t="shared" ref="R87:R150" si="19">IF(M87=0,0,-M87)</f>
        <v>0</v>
      </c>
      <c r="S87" s="57">
        <v>0</v>
      </c>
      <c r="T87" s="57">
        <v>0</v>
      </c>
      <c r="U87" s="57">
        <v>0</v>
      </c>
      <c r="V87" s="57">
        <v>0</v>
      </c>
      <c r="W87" s="57">
        <f t="shared" ref="W87:W150" si="20">($W$19*N86)*-1</f>
        <v>0</v>
      </c>
      <c r="X87" s="57"/>
      <c r="Y87" s="57">
        <f t="shared" si="12"/>
        <v>0</v>
      </c>
    </row>
    <row r="88" spans="9:25" ht="15.75" x14ac:dyDescent="0.25">
      <c r="I88" s="57">
        <f t="shared" si="17"/>
        <v>0</v>
      </c>
      <c r="J88" s="57">
        <f t="shared" si="13"/>
        <v>0</v>
      </c>
      <c r="K88" s="58">
        <f t="shared" si="14"/>
        <v>0</v>
      </c>
      <c r="L88" s="58">
        <f t="shared" si="15"/>
        <v>0</v>
      </c>
      <c r="M88" s="58">
        <f t="shared" si="18"/>
        <v>0</v>
      </c>
      <c r="N88" s="58">
        <f t="shared" si="16"/>
        <v>0</v>
      </c>
      <c r="O88" s="59"/>
      <c r="Q88" s="57">
        <v>0</v>
      </c>
      <c r="R88" s="57">
        <f t="shared" si="19"/>
        <v>0</v>
      </c>
      <c r="S88" s="57">
        <v>0</v>
      </c>
      <c r="T88" s="57">
        <v>0</v>
      </c>
      <c r="U88" s="57">
        <v>0</v>
      </c>
      <c r="V88" s="57">
        <v>0</v>
      </c>
      <c r="W88" s="57">
        <f t="shared" si="20"/>
        <v>0</v>
      </c>
      <c r="X88" s="57"/>
      <c r="Y88" s="57">
        <f t="shared" si="12"/>
        <v>0</v>
      </c>
    </row>
    <row r="89" spans="9:25" ht="15.75" x14ac:dyDescent="0.25">
      <c r="I89" s="57">
        <f t="shared" si="17"/>
        <v>0</v>
      </c>
      <c r="J89" s="57">
        <f t="shared" si="13"/>
        <v>0</v>
      </c>
      <c r="K89" s="58">
        <f t="shared" si="14"/>
        <v>0</v>
      </c>
      <c r="L89" s="58">
        <f t="shared" si="15"/>
        <v>0</v>
      </c>
      <c r="M89" s="58">
        <f t="shared" si="18"/>
        <v>0</v>
      </c>
      <c r="N89" s="58">
        <f t="shared" si="16"/>
        <v>0</v>
      </c>
      <c r="O89" s="59"/>
      <c r="Q89" s="57">
        <v>0</v>
      </c>
      <c r="R89" s="57">
        <f t="shared" si="19"/>
        <v>0</v>
      </c>
      <c r="S89" s="57">
        <v>0</v>
      </c>
      <c r="T89" s="57">
        <v>0</v>
      </c>
      <c r="U89" s="57">
        <v>0</v>
      </c>
      <c r="V89" s="57">
        <v>0</v>
      </c>
      <c r="W89" s="57">
        <f t="shared" si="20"/>
        <v>0</v>
      </c>
      <c r="X89" s="57"/>
      <c r="Y89" s="57">
        <f t="shared" si="12"/>
        <v>0</v>
      </c>
    </row>
    <row r="90" spans="9:25" ht="15.75" x14ac:dyDescent="0.25">
      <c r="I90" s="57">
        <f t="shared" si="17"/>
        <v>0</v>
      </c>
      <c r="J90" s="57">
        <f t="shared" si="13"/>
        <v>0</v>
      </c>
      <c r="K90" s="58">
        <f t="shared" si="14"/>
        <v>0</v>
      </c>
      <c r="L90" s="58">
        <f t="shared" si="15"/>
        <v>0</v>
      </c>
      <c r="M90" s="58">
        <f t="shared" si="18"/>
        <v>0</v>
      </c>
      <c r="N90" s="58">
        <f t="shared" si="16"/>
        <v>0</v>
      </c>
      <c r="O90" s="59"/>
      <c r="Q90" s="57">
        <v>0</v>
      </c>
      <c r="R90" s="57">
        <f t="shared" si="19"/>
        <v>0</v>
      </c>
      <c r="S90" s="57">
        <v>0</v>
      </c>
      <c r="T90" s="57">
        <v>0</v>
      </c>
      <c r="U90" s="57">
        <v>0</v>
      </c>
      <c r="V90" s="57">
        <v>0</v>
      </c>
      <c r="W90" s="57">
        <f t="shared" si="20"/>
        <v>0</v>
      </c>
      <c r="X90" s="57"/>
      <c r="Y90" s="57">
        <f t="shared" si="12"/>
        <v>0</v>
      </c>
    </row>
    <row r="91" spans="9:25" ht="15.75" x14ac:dyDescent="0.25">
      <c r="I91" s="57">
        <f t="shared" si="17"/>
        <v>0</v>
      </c>
      <c r="J91" s="57">
        <f t="shared" si="13"/>
        <v>0</v>
      </c>
      <c r="K91" s="58">
        <f t="shared" si="14"/>
        <v>0</v>
      </c>
      <c r="L91" s="58">
        <f t="shared" si="15"/>
        <v>0</v>
      </c>
      <c r="M91" s="58">
        <f t="shared" si="18"/>
        <v>0</v>
      </c>
      <c r="N91" s="58">
        <f t="shared" si="16"/>
        <v>0</v>
      </c>
      <c r="O91" s="59"/>
      <c r="Q91" s="57">
        <v>0</v>
      </c>
      <c r="R91" s="57">
        <f t="shared" si="19"/>
        <v>0</v>
      </c>
      <c r="S91" s="57">
        <v>0</v>
      </c>
      <c r="T91" s="57">
        <v>0</v>
      </c>
      <c r="U91" s="57">
        <v>0</v>
      </c>
      <c r="V91" s="57">
        <v>0</v>
      </c>
      <c r="W91" s="57">
        <f t="shared" si="20"/>
        <v>0</v>
      </c>
      <c r="X91" s="57"/>
      <c r="Y91" s="57">
        <f t="shared" si="12"/>
        <v>0</v>
      </c>
    </row>
    <row r="92" spans="9:25" ht="15.75" x14ac:dyDescent="0.25">
      <c r="I92" s="57">
        <f t="shared" si="17"/>
        <v>0</v>
      </c>
      <c r="J92" s="57">
        <f t="shared" si="13"/>
        <v>0</v>
      </c>
      <c r="K92" s="58">
        <f t="shared" si="14"/>
        <v>0</v>
      </c>
      <c r="L92" s="58">
        <f t="shared" si="15"/>
        <v>0</v>
      </c>
      <c r="M92" s="58">
        <f t="shared" si="18"/>
        <v>0</v>
      </c>
      <c r="N92" s="58">
        <f t="shared" si="16"/>
        <v>0</v>
      </c>
      <c r="O92" s="59"/>
      <c r="Q92" s="57">
        <v>0</v>
      </c>
      <c r="R92" s="57">
        <f t="shared" si="19"/>
        <v>0</v>
      </c>
      <c r="S92" s="57">
        <v>0</v>
      </c>
      <c r="T92" s="57">
        <v>0</v>
      </c>
      <c r="U92" s="57">
        <v>0</v>
      </c>
      <c r="V92" s="57">
        <v>0</v>
      </c>
      <c r="W92" s="57">
        <f t="shared" si="20"/>
        <v>0</v>
      </c>
      <c r="X92" s="57"/>
      <c r="Y92" s="57">
        <f t="shared" si="12"/>
        <v>0</v>
      </c>
    </row>
    <row r="93" spans="9:25" ht="15.75" x14ac:dyDescent="0.25">
      <c r="I93" s="57">
        <f t="shared" si="17"/>
        <v>0</v>
      </c>
      <c r="J93" s="57">
        <f t="shared" si="13"/>
        <v>0</v>
      </c>
      <c r="K93" s="58">
        <f t="shared" si="14"/>
        <v>0</v>
      </c>
      <c r="L93" s="58">
        <f t="shared" si="15"/>
        <v>0</v>
      </c>
      <c r="M93" s="58">
        <f t="shared" si="18"/>
        <v>0</v>
      </c>
      <c r="N93" s="58">
        <f t="shared" si="16"/>
        <v>0</v>
      </c>
      <c r="O93" s="59"/>
      <c r="Q93" s="57">
        <v>0</v>
      </c>
      <c r="R93" s="57">
        <f t="shared" si="19"/>
        <v>0</v>
      </c>
      <c r="S93" s="57">
        <v>0</v>
      </c>
      <c r="T93" s="57">
        <v>0</v>
      </c>
      <c r="U93" s="57">
        <v>0</v>
      </c>
      <c r="V93" s="57">
        <v>0</v>
      </c>
      <c r="W93" s="57">
        <f t="shared" si="20"/>
        <v>0</v>
      </c>
      <c r="X93" s="57"/>
      <c r="Y93" s="57">
        <f t="shared" si="12"/>
        <v>0</v>
      </c>
    </row>
    <row r="94" spans="9:25" ht="15.75" x14ac:dyDescent="0.25">
      <c r="I94" s="57">
        <f t="shared" si="17"/>
        <v>0</v>
      </c>
      <c r="J94" s="57">
        <f t="shared" si="13"/>
        <v>0</v>
      </c>
      <c r="K94" s="58">
        <f t="shared" si="14"/>
        <v>0</v>
      </c>
      <c r="L94" s="58">
        <f t="shared" si="15"/>
        <v>0</v>
      </c>
      <c r="M94" s="58">
        <f t="shared" si="18"/>
        <v>0</v>
      </c>
      <c r="N94" s="58">
        <f t="shared" si="16"/>
        <v>0</v>
      </c>
      <c r="O94" s="59"/>
      <c r="Q94" s="57">
        <v>0</v>
      </c>
      <c r="R94" s="57">
        <f t="shared" si="19"/>
        <v>0</v>
      </c>
      <c r="S94" s="57">
        <v>0</v>
      </c>
      <c r="T94" s="57">
        <v>0</v>
      </c>
      <c r="U94" s="57">
        <v>0</v>
      </c>
      <c r="V94" s="57">
        <v>0</v>
      </c>
      <c r="W94" s="57">
        <f t="shared" si="20"/>
        <v>0</v>
      </c>
      <c r="X94" s="57"/>
      <c r="Y94" s="57">
        <f t="shared" si="12"/>
        <v>0</v>
      </c>
    </row>
    <row r="95" spans="9:25" ht="15.75" x14ac:dyDescent="0.25">
      <c r="I95" s="57">
        <f t="shared" si="17"/>
        <v>0</v>
      </c>
      <c r="J95" s="57">
        <f t="shared" si="13"/>
        <v>0</v>
      </c>
      <c r="K95" s="58">
        <f t="shared" si="14"/>
        <v>0</v>
      </c>
      <c r="L95" s="58">
        <f t="shared" si="15"/>
        <v>0</v>
      </c>
      <c r="M95" s="58">
        <f t="shared" si="18"/>
        <v>0</v>
      </c>
      <c r="N95" s="58">
        <f t="shared" si="16"/>
        <v>0</v>
      </c>
      <c r="O95" s="59"/>
      <c r="Q95" s="57">
        <v>0</v>
      </c>
      <c r="R95" s="57">
        <f t="shared" si="19"/>
        <v>0</v>
      </c>
      <c r="S95" s="57">
        <v>0</v>
      </c>
      <c r="T95" s="57">
        <v>0</v>
      </c>
      <c r="U95" s="57">
        <v>0</v>
      </c>
      <c r="V95" s="57">
        <v>0</v>
      </c>
      <c r="W95" s="57">
        <f t="shared" si="20"/>
        <v>0</v>
      </c>
      <c r="X95" s="57"/>
      <c r="Y95" s="57">
        <f t="shared" si="12"/>
        <v>0</v>
      </c>
    </row>
    <row r="96" spans="9:25" ht="15.75" x14ac:dyDescent="0.25">
      <c r="I96" s="57">
        <f t="shared" si="17"/>
        <v>0</v>
      </c>
      <c r="J96" s="57">
        <f t="shared" si="13"/>
        <v>0</v>
      </c>
      <c r="K96" s="58">
        <f t="shared" si="14"/>
        <v>0</v>
      </c>
      <c r="L96" s="58">
        <f t="shared" si="15"/>
        <v>0</v>
      </c>
      <c r="M96" s="58">
        <f t="shared" si="18"/>
        <v>0</v>
      </c>
      <c r="N96" s="58">
        <f t="shared" si="16"/>
        <v>0</v>
      </c>
      <c r="O96" s="59"/>
      <c r="Q96" s="57">
        <v>0</v>
      </c>
      <c r="R96" s="57">
        <f t="shared" si="19"/>
        <v>0</v>
      </c>
      <c r="S96" s="57">
        <v>0</v>
      </c>
      <c r="T96" s="57">
        <v>0</v>
      </c>
      <c r="U96" s="57">
        <v>0</v>
      </c>
      <c r="V96" s="57">
        <v>0</v>
      </c>
      <c r="W96" s="57">
        <f t="shared" si="20"/>
        <v>0</v>
      </c>
      <c r="X96" s="57"/>
      <c r="Y96" s="57">
        <f t="shared" si="12"/>
        <v>0</v>
      </c>
    </row>
    <row r="97" spans="9:25" ht="15.75" x14ac:dyDescent="0.25">
      <c r="I97" s="57">
        <f t="shared" si="17"/>
        <v>0</v>
      </c>
      <c r="J97" s="57">
        <f t="shared" si="13"/>
        <v>0</v>
      </c>
      <c r="K97" s="58">
        <f t="shared" si="14"/>
        <v>0</v>
      </c>
      <c r="L97" s="58">
        <f t="shared" si="15"/>
        <v>0</v>
      </c>
      <c r="M97" s="58">
        <f t="shared" si="18"/>
        <v>0</v>
      </c>
      <c r="N97" s="58">
        <f t="shared" si="16"/>
        <v>0</v>
      </c>
      <c r="O97" s="59"/>
      <c r="Q97" s="57">
        <v>0</v>
      </c>
      <c r="R97" s="57">
        <f t="shared" si="19"/>
        <v>0</v>
      </c>
      <c r="S97" s="57">
        <v>0</v>
      </c>
      <c r="T97" s="57">
        <v>0</v>
      </c>
      <c r="U97" s="57">
        <v>0</v>
      </c>
      <c r="V97" s="57">
        <v>0</v>
      </c>
      <c r="W97" s="57">
        <f t="shared" si="20"/>
        <v>0</v>
      </c>
      <c r="X97" s="57"/>
      <c r="Y97" s="57">
        <f t="shared" si="12"/>
        <v>0</v>
      </c>
    </row>
    <row r="98" spans="9:25" ht="15.75" x14ac:dyDescent="0.25">
      <c r="I98" s="57">
        <f t="shared" si="17"/>
        <v>0</v>
      </c>
      <c r="J98" s="57">
        <f t="shared" si="13"/>
        <v>0</v>
      </c>
      <c r="K98" s="58">
        <f t="shared" si="14"/>
        <v>0</v>
      </c>
      <c r="L98" s="58">
        <f t="shared" si="15"/>
        <v>0</v>
      </c>
      <c r="M98" s="58">
        <f t="shared" si="18"/>
        <v>0</v>
      </c>
      <c r="N98" s="58">
        <f t="shared" si="16"/>
        <v>0</v>
      </c>
      <c r="O98" s="59"/>
      <c r="Q98" s="57">
        <v>0</v>
      </c>
      <c r="R98" s="57">
        <f t="shared" si="19"/>
        <v>0</v>
      </c>
      <c r="S98" s="57">
        <v>0</v>
      </c>
      <c r="T98" s="57">
        <v>0</v>
      </c>
      <c r="U98" s="57">
        <v>0</v>
      </c>
      <c r="V98" s="57">
        <v>0</v>
      </c>
      <c r="W98" s="57">
        <f t="shared" si="20"/>
        <v>0</v>
      </c>
      <c r="X98" s="57"/>
      <c r="Y98" s="57">
        <f t="shared" si="12"/>
        <v>0</v>
      </c>
    </row>
    <row r="99" spans="9:25" ht="15.75" x14ac:dyDescent="0.25">
      <c r="I99" s="57">
        <f t="shared" si="17"/>
        <v>0</v>
      </c>
      <c r="J99" s="57">
        <f t="shared" si="13"/>
        <v>0</v>
      </c>
      <c r="K99" s="58">
        <f t="shared" si="14"/>
        <v>0</v>
      </c>
      <c r="L99" s="58">
        <f t="shared" si="15"/>
        <v>0</v>
      </c>
      <c r="M99" s="58">
        <f t="shared" si="18"/>
        <v>0</v>
      </c>
      <c r="N99" s="58">
        <f t="shared" si="16"/>
        <v>0</v>
      </c>
      <c r="O99" s="59"/>
      <c r="Q99" s="57">
        <v>0</v>
      </c>
      <c r="R99" s="57">
        <f t="shared" si="19"/>
        <v>0</v>
      </c>
      <c r="S99" s="57">
        <v>0</v>
      </c>
      <c r="T99" s="57">
        <v>0</v>
      </c>
      <c r="U99" s="57">
        <v>0</v>
      </c>
      <c r="V99" s="57">
        <v>0</v>
      </c>
      <c r="W99" s="57">
        <f t="shared" si="20"/>
        <v>0</v>
      </c>
      <c r="X99" s="57"/>
      <c r="Y99" s="57">
        <f t="shared" si="12"/>
        <v>0</v>
      </c>
    </row>
    <row r="100" spans="9:25" ht="15.75" x14ac:dyDescent="0.25">
      <c r="I100" s="57">
        <f t="shared" si="17"/>
        <v>0</v>
      </c>
      <c r="J100" s="57">
        <f t="shared" si="13"/>
        <v>0</v>
      </c>
      <c r="K100" s="58">
        <f t="shared" si="14"/>
        <v>0</v>
      </c>
      <c r="L100" s="58">
        <f t="shared" si="15"/>
        <v>0</v>
      </c>
      <c r="M100" s="58">
        <f t="shared" si="18"/>
        <v>0</v>
      </c>
      <c r="N100" s="58">
        <f t="shared" si="16"/>
        <v>0</v>
      </c>
      <c r="O100" s="59"/>
      <c r="Q100" s="57">
        <v>0</v>
      </c>
      <c r="R100" s="57">
        <f t="shared" si="19"/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f t="shared" si="20"/>
        <v>0</v>
      </c>
      <c r="X100" s="57"/>
      <c r="Y100" s="57">
        <f t="shared" si="12"/>
        <v>0</v>
      </c>
    </row>
    <row r="101" spans="9:25" ht="15.75" x14ac:dyDescent="0.25">
      <c r="I101" s="57">
        <f t="shared" si="17"/>
        <v>0</v>
      </c>
      <c r="J101" s="57">
        <f t="shared" si="13"/>
        <v>0</v>
      </c>
      <c r="K101" s="58">
        <f t="shared" si="14"/>
        <v>0</v>
      </c>
      <c r="L101" s="58">
        <f t="shared" si="15"/>
        <v>0</v>
      </c>
      <c r="M101" s="58">
        <f t="shared" si="18"/>
        <v>0</v>
      </c>
      <c r="N101" s="58">
        <f t="shared" si="16"/>
        <v>0</v>
      </c>
      <c r="O101" s="59"/>
      <c r="Q101" s="57">
        <v>0</v>
      </c>
      <c r="R101" s="57">
        <f t="shared" si="19"/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f t="shared" si="20"/>
        <v>0</v>
      </c>
      <c r="X101" s="57"/>
      <c r="Y101" s="57">
        <f t="shared" si="12"/>
        <v>0</v>
      </c>
    </row>
    <row r="102" spans="9:25" ht="15.75" x14ac:dyDescent="0.25">
      <c r="I102" s="57">
        <f t="shared" si="17"/>
        <v>0</v>
      </c>
      <c r="J102" s="57">
        <f t="shared" si="13"/>
        <v>0</v>
      </c>
      <c r="K102" s="58">
        <f t="shared" si="14"/>
        <v>0</v>
      </c>
      <c r="L102" s="58">
        <f t="shared" si="15"/>
        <v>0</v>
      </c>
      <c r="M102" s="58">
        <f t="shared" si="18"/>
        <v>0</v>
      </c>
      <c r="N102" s="58">
        <f t="shared" si="16"/>
        <v>0</v>
      </c>
      <c r="O102" s="59"/>
      <c r="Q102" s="57">
        <v>0</v>
      </c>
      <c r="R102" s="57">
        <f t="shared" si="19"/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f t="shared" si="20"/>
        <v>0</v>
      </c>
      <c r="X102" s="57"/>
      <c r="Y102" s="57">
        <f t="shared" si="12"/>
        <v>0</v>
      </c>
    </row>
    <row r="103" spans="9:25" ht="15.75" x14ac:dyDescent="0.25">
      <c r="I103" s="57">
        <f t="shared" si="17"/>
        <v>0</v>
      </c>
      <c r="J103" s="57">
        <f t="shared" si="13"/>
        <v>0</v>
      </c>
      <c r="K103" s="58">
        <f t="shared" si="14"/>
        <v>0</v>
      </c>
      <c r="L103" s="58">
        <f t="shared" si="15"/>
        <v>0</v>
      </c>
      <c r="M103" s="58">
        <f t="shared" si="18"/>
        <v>0</v>
      </c>
      <c r="N103" s="58">
        <f t="shared" si="16"/>
        <v>0</v>
      </c>
      <c r="O103" s="59"/>
      <c r="Q103" s="57">
        <v>0</v>
      </c>
      <c r="R103" s="57">
        <f t="shared" si="19"/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f t="shared" si="20"/>
        <v>0</v>
      </c>
      <c r="X103" s="57"/>
      <c r="Y103" s="57">
        <f t="shared" si="12"/>
        <v>0</v>
      </c>
    </row>
    <row r="104" spans="9:25" ht="15.75" x14ac:dyDescent="0.25">
      <c r="I104" s="57">
        <f t="shared" si="17"/>
        <v>0</v>
      </c>
      <c r="J104" s="57">
        <f t="shared" si="13"/>
        <v>0</v>
      </c>
      <c r="K104" s="58">
        <f t="shared" si="14"/>
        <v>0</v>
      </c>
      <c r="L104" s="58">
        <f t="shared" si="15"/>
        <v>0</v>
      </c>
      <c r="M104" s="58">
        <f t="shared" si="18"/>
        <v>0</v>
      </c>
      <c r="N104" s="58">
        <f t="shared" si="16"/>
        <v>0</v>
      </c>
      <c r="O104" s="59"/>
      <c r="Q104" s="57">
        <v>0</v>
      </c>
      <c r="R104" s="57">
        <f t="shared" si="19"/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f t="shared" si="20"/>
        <v>0</v>
      </c>
      <c r="X104" s="57"/>
      <c r="Y104" s="57">
        <f t="shared" si="12"/>
        <v>0</v>
      </c>
    </row>
    <row r="105" spans="9:25" ht="15.75" x14ac:dyDescent="0.25">
      <c r="I105" s="57">
        <f t="shared" si="17"/>
        <v>0</v>
      </c>
      <c r="J105" s="57">
        <f t="shared" si="13"/>
        <v>0</v>
      </c>
      <c r="K105" s="58">
        <f t="shared" si="14"/>
        <v>0</v>
      </c>
      <c r="L105" s="58">
        <f t="shared" si="15"/>
        <v>0</v>
      </c>
      <c r="M105" s="58">
        <f t="shared" si="18"/>
        <v>0</v>
      </c>
      <c r="N105" s="58">
        <f t="shared" si="16"/>
        <v>0</v>
      </c>
      <c r="O105" s="59"/>
      <c r="Q105" s="57">
        <v>0</v>
      </c>
      <c r="R105" s="57">
        <f t="shared" si="19"/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f t="shared" si="20"/>
        <v>0</v>
      </c>
      <c r="X105" s="57"/>
      <c r="Y105" s="57">
        <f t="shared" si="12"/>
        <v>0</v>
      </c>
    </row>
    <row r="106" spans="9:25" ht="15.75" x14ac:dyDescent="0.25">
      <c r="I106" s="57">
        <f t="shared" si="17"/>
        <v>0</v>
      </c>
      <c r="J106" s="57">
        <f t="shared" si="13"/>
        <v>0</v>
      </c>
      <c r="K106" s="58">
        <f t="shared" si="14"/>
        <v>0</v>
      </c>
      <c r="L106" s="58">
        <f t="shared" si="15"/>
        <v>0</v>
      </c>
      <c r="M106" s="58">
        <f t="shared" si="18"/>
        <v>0</v>
      </c>
      <c r="N106" s="58">
        <f t="shared" si="16"/>
        <v>0</v>
      </c>
      <c r="O106" s="59"/>
      <c r="Q106" s="57">
        <v>0</v>
      </c>
      <c r="R106" s="57">
        <f t="shared" si="19"/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f t="shared" si="20"/>
        <v>0</v>
      </c>
      <c r="X106" s="57"/>
      <c r="Y106" s="57">
        <f t="shared" si="12"/>
        <v>0</v>
      </c>
    </row>
    <row r="107" spans="9:25" ht="15.75" x14ac:dyDescent="0.25">
      <c r="I107" s="57">
        <f t="shared" si="17"/>
        <v>0</v>
      </c>
      <c r="J107" s="57">
        <f t="shared" si="13"/>
        <v>0</v>
      </c>
      <c r="K107" s="58">
        <f t="shared" si="14"/>
        <v>0</v>
      </c>
      <c r="L107" s="58">
        <f t="shared" si="15"/>
        <v>0</v>
      </c>
      <c r="M107" s="58">
        <f t="shared" si="18"/>
        <v>0</v>
      </c>
      <c r="N107" s="58">
        <f t="shared" si="16"/>
        <v>0</v>
      </c>
      <c r="O107" s="59"/>
      <c r="Q107" s="57">
        <v>0</v>
      </c>
      <c r="R107" s="57">
        <f t="shared" si="19"/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f t="shared" si="20"/>
        <v>0</v>
      </c>
      <c r="X107" s="57"/>
      <c r="Y107" s="57">
        <f t="shared" si="12"/>
        <v>0</v>
      </c>
    </row>
    <row r="108" spans="9:25" ht="15.75" x14ac:dyDescent="0.25">
      <c r="I108" s="57">
        <f t="shared" si="17"/>
        <v>0</v>
      </c>
      <c r="J108" s="57">
        <f t="shared" si="13"/>
        <v>0</v>
      </c>
      <c r="K108" s="58">
        <f t="shared" si="14"/>
        <v>0</v>
      </c>
      <c r="L108" s="58">
        <f t="shared" si="15"/>
        <v>0</v>
      </c>
      <c r="M108" s="58">
        <f t="shared" si="18"/>
        <v>0</v>
      </c>
      <c r="N108" s="58">
        <f t="shared" si="16"/>
        <v>0</v>
      </c>
      <c r="O108" s="59"/>
      <c r="Q108" s="57">
        <v>0</v>
      </c>
      <c r="R108" s="57">
        <f t="shared" si="19"/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f t="shared" si="20"/>
        <v>0</v>
      </c>
      <c r="X108" s="57"/>
      <c r="Y108" s="57">
        <f t="shared" si="12"/>
        <v>0</v>
      </c>
    </row>
    <row r="109" spans="9:25" ht="15.75" x14ac:dyDescent="0.25">
      <c r="I109" s="57">
        <f t="shared" si="17"/>
        <v>0</v>
      </c>
      <c r="J109" s="57">
        <f t="shared" si="13"/>
        <v>0</v>
      </c>
      <c r="K109" s="58">
        <f t="shared" si="14"/>
        <v>0</v>
      </c>
      <c r="L109" s="58">
        <f t="shared" si="15"/>
        <v>0</v>
      </c>
      <c r="M109" s="58">
        <f t="shared" si="18"/>
        <v>0</v>
      </c>
      <c r="N109" s="58">
        <f t="shared" si="16"/>
        <v>0</v>
      </c>
      <c r="O109" s="59"/>
      <c r="Q109" s="57">
        <v>0</v>
      </c>
      <c r="R109" s="57">
        <f t="shared" si="19"/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f t="shared" si="20"/>
        <v>0</v>
      </c>
      <c r="X109" s="57"/>
      <c r="Y109" s="57">
        <f t="shared" si="12"/>
        <v>0</v>
      </c>
    </row>
    <row r="110" spans="9:25" ht="15.75" x14ac:dyDescent="0.25">
      <c r="I110" s="57">
        <f t="shared" si="17"/>
        <v>0</v>
      </c>
      <c r="J110" s="57">
        <f t="shared" si="13"/>
        <v>0</v>
      </c>
      <c r="K110" s="58">
        <f t="shared" si="14"/>
        <v>0</v>
      </c>
      <c r="L110" s="58">
        <f t="shared" si="15"/>
        <v>0</v>
      </c>
      <c r="M110" s="58">
        <f t="shared" si="18"/>
        <v>0</v>
      </c>
      <c r="N110" s="58">
        <f t="shared" si="16"/>
        <v>0</v>
      </c>
      <c r="O110" s="59"/>
      <c r="Q110" s="57">
        <v>0</v>
      </c>
      <c r="R110" s="57">
        <f t="shared" si="19"/>
        <v>0</v>
      </c>
      <c r="S110" s="57">
        <v>0</v>
      </c>
      <c r="T110" s="57">
        <v>0</v>
      </c>
      <c r="U110" s="57">
        <v>0</v>
      </c>
      <c r="V110" s="57">
        <v>0</v>
      </c>
      <c r="W110" s="57">
        <f t="shared" si="20"/>
        <v>0</v>
      </c>
      <c r="X110" s="57"/>
      <c r="Y110" s="57">
        <f t="shared" si="12"/>
        <v>0</v>
      </c>
    </row>
    <row r="111" spans="9:25" ht="15.75" x14ac:dyDescent="0.25">
      <c r="I111" s="57">
        <f t="shared" si="17"/>
        <v>0</v>
      </c>
      <c r="J111" s="57">
        <f t="shared" si="13"/>
        <v>0</v>
      </c>
      <c r="K111" s="58">
        <f t="shared" si="14"/>
        <v>0</v>
      </c>
      <c r="L111" s="58">
        <f t="shared" si="15"/>
        <v>0</v>
      </c>
      <c r="M111" s="58">
        <f t="shared" si="18"/>
        <v>0</v>
      </c>
      <c r="N111" s="58">
        <f t="shared" si="16"/>
        <v>0</v>
      </c>
      <c r="O111" s="59"/>
      <c r="Q111" s="57">
        <v>0</v>
      </c>
      <c r="R111" s="57">
        <f t="shared" si="19"/>
        <v>0</v>
      </c>
      <c r="S111" s="57">
        <v>0</v>
      </c>
      <c r="T111" s="57">
        <v>0</v>
      </c>
      <c r="U111" s="57">
        <v>0</v>
      </c>
      <c r="V111" s="57">
        <v>0</v>
      </c>
      <c r="W111" s="57">
        <f t="shared" si="20"/>
        <v>0</v>
      </c>
      <c r="X111" s="57"/>
      <c r="Y111" s="57">
        <f t="shared" si="12"/>
        <v>0</v>
      </c>
    </row>
    <row r="112" spans="9:25" ht="15.75" x14ac:dyDescent="0.25">
      <c r="I112" s="57">
        <f t="shared" si="17"/>
        <v>0</v>
      </c>
      <c r="J112" s="57">
        <f t="shared" si="13"/>
        <v>0</v>
      </c>
      <c r="K112" s="58">
        <f t="shared" si="14"/>
        <v>0</v>
      </c>
      <c r="L112" s="58">
        <f t="shared" si="15"/>
        <v>0</v>
      </c>
      <c r="M112" s="58">
        <f t="shared" si="18"/>
        <v>0</v>
      </c>
      <c r="N112" s="58">
        <f t="shared" si="16"/>
        <v>0</v>
      </c>
      <c r="O112" s="59"/>
      <c r="Q112" s="57">
        <v>0</v>
      </c>
      <c r="R112" s="57">
        <f t="shared" si="19"/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f t="shared" si="20"/>
        <v>0</v>
      </c>
      <c r="X112" s="57"/>
      <c r="Y112" s="57">
        <f t="shared" si="12"/>
        <v>0</v>
      </c>
    </row>
    <row r="113" spans="9:25" ht="15.75" x14ac:dyDescent="0.25">
      <c r="I113" s="57">
        <f t="shared" si="17"/>
        <v>0</v>
      </c>
      <c r="J113" s="57">
        <f t="shared" si="13"/>
        <v>0</v>
      </c>
      <c r="K113" s="58">
        <f t="shared" si="14"/>
        <v>0</v>
      </c>
      <c r="L113" s="58">
        <f t="shared" si="15"/>
        <v>0</v>
      </c>
      <c r="M113" s="58">
        <f t="shared" si="18"/>
        <v>0</v>
      </c>
      <c r="N113" s="58">
        <f t="shared" si="16"/>
        <v>0</v>
      </c>
      <c r="O113" s="59"/>
      <c r="Q113" s="57">
        <v>0</v>
      </c>
      <c r="R113" s="57">
        <f t="shared" si="19"/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f t="shared" si="20"/>
        <v>0</v>
      </c>
      <c r="X113" s="57"/>
      <c r="Y113" s="57">
        <f t="shared" si="12"/>
        <v>0</v>
      </c>
    </row>
    <row r="114" spans="9:25" ht="15.75" x14ac:dyDescent="0.25">
      <c r="I114" s="57">
        <f t="shared" si="17"/>
        <v>0</v>
      </c>
      <c r="J114" s="57">
        <f t="shared" si="13"/>
        <v>0</v>
      </c>
      <c r="K114" s="58">
        <f t="shared" si="14"/>
        <v>0</v>
      </c>
      <c r="L114" s="58">
        <f t="shared" si="15"/>
        <v>0</v>
      </c>
      <c r="M114" s="58">
        <f t="shared" si="18"/>
        <v>0</v>
      </c>
      <c r="N114" s="58">
        <f t="shared" si="16"/>
        <v>0</v>
      </c>
      <c r="O114" s="59"/>
      <c r="Q114" s="57">
        <v>0</v>
      </c>
      <c r="R114" s="57">
        <f t="shared" si="19"/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f t="shared" si="20"/>
        <v>0</v>
      </c>
      <c r="X114" s="57"/>
      <c r="Y114" s="57">
        <f t="shared" si="12"/>
        <v>0</v>
      </c>
    </row>
    <row r="115" spans="9:25" ht="15.75" x14ac:dyDescent="0.25">
      <c r="I115" s="57">
        <f t="shared" si="17"/>
        <v>0</v>
      </c>
      <c r="J115" s="57">
        <f t="shared" si="13"/>
        <v>0</v>
      </c>
      <c r="K115" s="58">
        <f t="shared" si="14"/>
        <v>0</v>
      </c>
      <c r="L115" s="58">
        <f t="shared" si="15"/>
        <v>0</v>
      </c>
      <c r="M115" s="58">
        <f t="shared" si="18"/>
        <v>0</v>
      </c>
      <c r="N115" s="58">
        <f t="shared" si="16"/>
        <v>0</v>
      </c>
      <c r="O115" s="59"/>
      <c r="Q115" s="57">
        <v>0</v>
      </c>
      <c r="R115" s="57">
        <f t="shared" si="19"/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f t="shared" si="20"/>
        <v>0</v>
      </c>
      <c r="X115" s="57"/>
      <c r="Y115" s="57">
        <f t="shared" si="12"/>
        <v>0</v>
      </c>
    </row>
    <row r="116" spans="9:25" ht="15.75" x14ac:dyDescent="0.25">
      <c r="I116" s="57">
        <f t="shared" si="17"/>
        <v>0</v>
      </c>
      <c r="J116" s="57">
        <f t="shared" si="13"/>
        <v>0</v>
      </c>
      <c r="K116" s="58">
        <f t="shared" si="14"/>
        <v>0</v>
      </c>
      <c r="L116" s="58">
        <f t="shared" si="15"/>
        <v>0</v>
      </c>
      <c r="M116" s="58">
        <f t="shared" si="18"/>
        <v>0</v>
      </c>
      <c r="N116" s="58">
        <f t="shared" si="16"/>
        <v>0</v>
      </c>
      <c r="O116" s="59"/>
      <c r="Q116" s="57">
        <v>0</v>
      </c>
      <c r="R116" s="57">
        <f t="shared" si="19"/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f t="shared" si="20"/>
        <v>0</v>
      </c>
      <c r="X116" s="57"/>
      <c r="Y116" s="57">
        <f t="shared" si="12"/>
        <v>0</v>
      </c>
    </row>
    <row r="117" spans="9:25" ht="15.75" x14ac:dyDescent="0.25">
      <c r="I117" s="57">
        <f t="shared" si="17"/>
        <v>0</v>
      </c>
      <c r="J117" s="57">
        <f t="shared" si="13"/>
        <v>0</v>
      </c>
      <c r="K117" s="58">
        <f t="shared" si="14"/>
        <v>0</v>
      </c>
      <c r="L117" s="58">
        <f t="shared" si="15"/>
        <v>0</v>
      </c>
      <c r="M117" s="58">
        <f t="shared" si="18"/>
        <v>0</v>
      </c>
      <c r="N117" s="58">
        <f t="shared" si="16"/>
        <v>0</v>
      </c>
      <c r="O117" s="59"/>
      <c r="Q117" s="57">
        <v>0</v>
      </c>
      <c r="R117" s="57">
        <f t="shared" si="19"/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f t="shared" si="20"/>
        <v>0</v>
      </c>
      <c r="X117" s="57"/>
      <c r="Y117" s="57">
        <f t="shared" si="12"/>
        <v>0</v>
      </c>
    </row>
    <row r="118" spans="9:25" ht="15.75" x14ac:dyDescent="0.25">
      <c r="I118" s="57">
        <f t="shared" si="17"/>
        <v>0</v>
      </c>
      <c r="J118" s="57">
        <f t="shared" si="13"/>
        <v>0</v>
      </c>
      <c r="K118" s="58">
        <f t="shared" si="14"/>
        <v>0</v>
      </c>
      <c r="L118" s="58">
        <f t="shared" si="15"/>
        <v>0</v>
      </c>
      <c r="M118" s="58">
        <f t="shared" si="18"/>
        <v>0</v>
      </c>
      <c r="N118" s="58">
        <f t="shared" si="16"/>
        <v>0</v>
      </c>
      <c r="O118" s="59"/>
      <c r="Q118" s="57">
        <v>0</v>
      </c>
      <c r="R118" s="57">
        <f t="shared" si="19"/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f t="shared" si="20"/>
        <v>0</v>
      </c>
      <c r="X118" s="57"/>
      <c r="Y118" s="57">
        <f t="shared" si="12"/>
        <v>0</v>
      </c>
    </row>
    <row r="119" spans="9:25" ht="15.75" x14ac:dyDescent="0.25">
      <c r="I119" s="57">
        <f t="shared" si="17"/>
        <v>0</v>
      </c>
      <c r="J119" s="57">
        <f t="shared" si="13"/>
        <v>0</v>
      </c>
      <c r="K119" s="58">
        <f t="shared" si="14"/>
        <v>0</v>
      </c>
      <c r="L119" s="58">
        <f t="shared" si="15"/>
        <v>0</v>
      </c>
      <c r="M119" s="58">
        <f t="shared" si="18"/>
        <v>0</v>
      </c>
      <c r="N119" s="58">
        <f t="shared" si="16"/>
        <v>0</v>
      </c>
      <c r="O119" s="59"/>
      <c r="Q119" s="57">
        <v>0</v>
      </c>
      <c r="R119" s="57">
        <f t="shared" si="19"/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f t="shared" si="20"/>
        <v>0</v>
      </c>
      <c r="X119" s="57"/>
      <c r="Y119" s="57">
        <f t="shared" si="12"/>
        <v>0</v>
      </c>
    </row>
    <row r="120" spans="9:25" ht="15.75" x14ac:dyDescent="0.25">
      <c r="I120" s="57">
        <f t="shared" si="17"/>
        <v>0</v>
      </c>
      <c r="J120" s="57">
        <f t="shared" si="13"/>
        <v>0</v>
      </c>
      <c r="K120" s="58">
        <f t="shared" si="14"/>
        <v>0</v>
      </c>
      <c r="L120" s="58">
        <f t="shared" si="15"/>
        <v>0</v>
      </c>
      <c r="M120" s="58">
        <f t="shared" si="18"/>
        <v>0</v>
      </c>
      <c r="N120" s="58">
        <f t="shared" si="16"/>
        <v>0</v>
      </c>
      <c r="O120" s="59"/>
      <c r="Q120" s="57">
        <v>0</v>
      </c>
      <c r="R120" s="57">
        <f t="shared" si="19"/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f t="shared" si="20"/>
        <v>0</v>
      </c>
      <c r="X120" s="57"/>
      <c r="Y120" s="57">
        <f t="shared" si="12"/>
        <v>0</v>
      </c>
    </row>
    <row r="121" spans="9:25" ht="15.75" x14ac:dyDescent="0.25">
      <c r="I121" s="57">
        <f t="shared" si="17"/>
        <v>0</v>
      </c>
      <c r="J121" s="57">
        <f t="shared" si="13"/>
        <v>0</v>
      </c>
      <c r="K121" s="58">
        <f t="shared" si="14"/>
        <v>0</v>
      </c>
      <c r="L121" s="58">
        <f t="shared" si="15"/>
        <v>0</v>
      </c>
      <c r="M121" s="58">
        <f t="shared" si="18"/>
        <v>0</v>
      </c>
      <c r="N121" s="58">
        <f t="shared" si="16"/>
        <v>0</v>
      </c>
      <c r="O121" s="59"/>
      <c r="Q121" s="57">
        <v>0</v>
      </c>
      <c r="R121" s="57">
        <f t="shared" si="19"/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f t="shared" si="20"/>
        <v>0</v>
      </c>
      <c r="X121" s="57"/>
      <c r="Y121" s="57">
        <f t="shared" si="12"/>
        <v>0</v>
      </c>
    </row>
    <row r="122" spans="9:25" ht="15.75" x14ac:dyDescent="0.25">
      <c r="I122" s="57">
        <f t="shared" si="17"/>
        <v>0</v>
      </c>
      <c r="J122" s="57">
        <f t="shared" si="13"/>
        <v>0</v>
      </c>
      <c r="K122" s="58">
        <f t="shared" si="14"/>
        <v>0</v>
      </c>
      <c r="L122" s="58">
        <f t="shared" si="15"/>
        <v>0</v>
      </c>
      <c r="M122" s="58">
        <f t="shared" si="18"/>
        <v>0</v>
      </c>
      <c r="N122" s="58">
        <f t="shared" si="16"/>
        <v>0</v>
      </c>
      <c r="O122" s="59"/>
      <c r="Q122" s="57">
        <v>0</v>
      </c>
      <c r="R122" s="57">
        <f t="shared" si="19"/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f t="shared" si="20"/>
        <v>0</v>
      </c>
      <c r="X122" s="57"/>
      <c r="Y122" s="57">
        <f t="shared" si="12"/>
        <v>0</v>
      </c>
    </row>
    <row r="123" spans="9:25" ht="15.75" x14ac:dyDescent="0.25">
      <c r="I123" s="57">
        <f t="shared" si="17"/>
        <v>0</v>
      </c>
      <c r="J123" s="57">
        <f t="shared" si="13"/>
        <v>0</v>
      </c>
      <c r="K123" s="58">
        <f t="shared" si="14"/>
        <v>0</v>
      </c>
      <c r="L123" s="58">
        <f t="shared" si="15"/>
        <v>0</v>
      </c>
      <c r="M123" s="58">
        <f t="shared" si="18"/>
        <v>0</v>
      </c>
      <c r="N123" s="58">
        <f t="shared" si="16"/>
        <v>0</v>
      </c>
      <c r="O123" s="59"/>
      <c r="Q123" s="57">
        <v>0</v>
      </c>
      <c r="R123" s="57">
        <f t="shared" si="19"/>
        <v>0</v>
      </c>
      <c r="S123" s="57">
        <v>0</v>
      </c>
      <c r="T123" s="57">
        <v>0</v>
      </c>
      <c r="U123" s="57">
        <v>0</v>
      </c>
      <c r="V123" s="57">
        <v>0</v>
      </c>
      <c r="W123" s="57">
        <f t="shared" si="20"/>
        <v>0</v>
      </c>
      <c r="X123" s="57"/>
      <c r="Y123" s="57">
        <f t="shared" si="12"/>
        <v>0</v>
      </c>
    </row>
    <row r="124" spans="9:25" ht="15.75" x14ac:dyDescent="0.25">
      <c r="I124" s="57">
        <f t="shared" si="17"/>
        <v>0</v>
      </c>
      <c r="J124" s="57">
        <f t="shared" si="13"/>
        <v>0</v>
      </c>
      <c r="K124" s="58">
        <f t="shared" si="14"/>
        <v>0</v>
      </c>
      <c r="L124" s="58">
        <f t="shared" si="15"/>
        <v>0</v>
      </c>
      <c r="M124" s="58">
        <f t="shared" si="18"/>
        <v>0</v>
      </c>
      <c r="N124" s="58">
        <f t="shared" si="16"/>
        <v>0</v>
      </c>
      <c r="O124" s="59"/>
      <c r="Q124" s="57">
        <v>0</v>
      </c>
      <c r="R124" s="57">
        <f t="shared" si="19"/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f t="shared" si="20"/>
        <v>0</v>
      </c>
      <c r="X124" s="57"/>
      <c r="Y124" s="57">
        <f t="shared" si="12"/>
        <v>0</v>
      </c>
    </row>
    <row r="125" spans="9:25" ht="15.75" x14ac:dyDescent="0.25">
      <c r="I125" s="57">
        <f t="shared" si="17"/>
        <v>0</v>
      </c>
      <c r="J125" s="57">
        <f t="shared" si="13"/>
        <v>0</v>
      </c>
      <c r="K125" s="58">
        <f t="shared" si="14"/>
        <v>0</v>
      </c>
      <c r="L125" s="58">
        <f t="shared" si="15"/>
        <v>0</v>
      </c>
      <c r="M125" s="58">
        <f t="shared" si="18"/>
        <v>0</v>
      </c>
      <c r="N125" s="58">
        <f t="shared" si="16"/>
        <v>0</v>
      </c>
      <c r="O125" s="59"/>
      <c r="Q125" s="57">
        <v>0</v>
      </c>
      <c r="R125" s="57">
        <f t="shared" si="19"/>
        <v>0</v>
      </c>
      <c r="S125" s="57">
        <v>0</v>
      </c>
      <c r="T125" s="57">
        <v>0</v>
      </c>
      <c r="U125" s="57">
        <v>0</v>
      </c>
      <c r="V125" s="57">
        <v>0</v>
      </c>
      <c r="W125" s="57">
        <f t="shared" si="20"/>
        <v>0</v>
      </c>
      <c r="X125" s="57"/>
      <c r="Y125" s="57">
        <f t="shared" si="12"/>
        <v>0</v>
      </c>
    </row>
    <row r="126" spans="9:25" ht="15.75" x14ac:dyDescent="0.25">
      <c r="I126" s="57">
        <f t="shared" si="17"/>
        <v>0</v>
      </c>
      <c r="J126" s="57">
        <f t="shared" si="13"/>
        <v>0</v>
      </c>
      <c r="K126" s="58">
        <f t="shared" si="14"/>
        <v>0</v>
      </c>
      <c r="L126" s="58">
        <f t="shared" si="15"/>
        <v>0</v>
      </c>
      <c r="M126" s="58">
        <f t="shared" si="18"/>
        <v>0</v>
      </c>
      <c r="N126" s="58">
        <f t="shared" si="16"/>
        <v>0</v>
      </c>
      <c r="O126" s="59"/>
      <c r="Q126" s="57">
        <v>0</v>
      </c>
      <c r="R126" s="57">
        <f t="shared" si="19"/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f t="shared" si="20"/>
        <v>0</v>
      </c>
      <c r="X126" s="57"/>
      <c r="Y126" s="57">
        <f t="shared" si="12"/>
        <v>0</v>
      </c>
    </row>
    <row r="127" spans="9:25" ht="15.75" x14ac:dyDescent="0.25">
      <c r="I127" s="57">
        <f t="shared" si="17"/>
        <v>0</v>
      </c>
      <c r="J127" s="57">
        <f t="shared" si="13"/>
        <v>0</v>
      </c>
      <c r="K127" s="58">
        <f t="shared" si="14"/>
        <v>0</v>
      </c>
      <c r="L127" s="58">
        <f t="shared" si="15"/>
        <v>0</v>
      </c>
      <c r="M127" s="58">
        <f t="shared" si="18"/>
        <v>0</v>
      </c>
      <c r="N127" s="58">
        <f t="shared" si="16"/>
        <v>0</v>
      </c>
      <c r="O127" s="59"/>
      <c r="Q127" s="57">
        <v>0</v>
      </c>
      <c r="R127" s="57">
        <f t="shared" si="19"/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f t="shared" si="20"/>
        <v>0</v>
      </c>
      <c r="X127" s="57"/>
      <c r="Y127" s="57">
        <f t="shared" si="12"/>
        <v>0</v>
      </c>
    </row>
    <row r="128" spans="9:25" ht="15.75" x14ac:dyDescent="0.25">
      <c r="I128" s="57">
        <f t="shared" si="17"/>
        <v>0</v>
      </c>
      <c r="J128" s="57">
        <f t="shared" si="13"/>
        <v>0</v>
      </c>
      <c r="K128" s="58">
        <f t="shared" si="14"/>
        <v>0</v>
      </c>
      <c r="L128" s="58">
        <f t="shared" si="15"/>
        <v>0</v>
      </c>
      <c r="M128" s="58">
        <f t="shared" si="18"/>
        <v>0</v>
      </c>
      <c r="N128" s="58">
        <f t="shared" si="16"/>
        <v>0</v>
      </c>
      <c r="O128" s="59"/>
      <c r="Q128" s="57">
        <v>0</v>
      </c>
      <c r="R128" s="57">
        <f t="shared" si="19"/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f t="shared" si="20"/>
        <v>0</v>
      </c>
      <c r="X128" s="57"/>
      <c r="Y128" s="57">
        <f t="shared" si="12"/>
        <v>0</v>
      </c>
    </row>
    <row r="129" spans="9:25" ht="15.75" x14ac:dyDescent="0.25">
      <c r="I129" s="57">
        <f t="shared" si="17"/>
        <v>0</v>
      </c>
      <c r="J129" s="57">
        <f t="shared" si="13"/>
        <v>0</v>
      </c>
      <c r="K129" s="58">
        <f t="shared" si="14"/>
        <v>0</v>
      </c>
      <c r="L129" s="58">
        <f t="shared" si="15"/>
        <v>0</v>
      </c>
      <c r="M129" s="58">
        <f t="shared" si="18"/>
        <v>0</v>
      </c>
      <c r="N129" s="58">
        <f t="shared" si="16"/>
        <v>0</v>
      </c>
      <c r="O129" s="59"/>
      <c r="Q129" s="57">
        <v>0</v>
      </c>
      <c r="R129" s="57">
        <f t="shared" si="19"/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f t="shared" si="20"/>
        <v>0</v>
      </c>
      <c r="X129" s="57"/>
      <c r="Y129" s="57">
        <f t="shared" si="12"/>
        <v>0</v>
      </c>
    </row>
    <row r="130" spans="9:25" ht="15.75" x14ac:dyDescent="0.25">
      <c r="I130" s="57">
        <f t="shared" si="17"/>
        <v>0</v>
      </c>
      <c r="J130" s="57">
        <f t="shared" si="13"/>
        <v>0</v>
      </c>
      <c r="K130" s="58">
        <f t="shared" si="14"/>
        <v>0</v>
      </c>
      <c r="L130" s="58">
        <f t="shared" si="15"/>
        <v>0</v>
      </c>
      <c r="M130" s="58">
        <f t="shared" si="18"/>
        <v>0</v>
      </c>
      <c r="N130" s="58">
        <f t="shared" si="16"/>
        <v>0</v>
      </c>
      <c r="O130" s="59"/>
      <c r="Q130" s="57">
        <v>0</v>
      </c>
      <c r="R130" s="57">
        <f t="shared" si="19"/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f t="shared" si="20"/>
        <v>0</v>
      </c>
      <c r="X130" s="57"/>
      <c r="Y130" s="57">
        <f t="shared" si="12"/>
        <v>0</v>
      </c>
    </row>
    <row r="131" spans="9:25" ht="15.75" x14ac:dyDescent="0.25">
      <c r="I131" s="57">
        <f t="shared" si="17"/>
        <v>0</v>
      </c>
      <c r="J131" s="57">
        <f t="shared" si="13"/>
        <v>0</v>
      </c>
      <c r="K131" s="58">
        <f t="shared" si="14"/>
        <v>0</v>
      </c>
      <c r="L131" s="58">
        <f t="shared" si="15"/>
        <v>0</v>
      </c>
      <c r="M131" s="58">
        <f t="shared" si="18"/>
        <v>0</v>
      </c>
      <c r="N131" s="58">
        <f t="shared" si="16"/>
        <v>0</v>
      </c>
      <c r="O131" s="59"/>
      <c r="Q131" s="57">
        <v>0</v>
      </c>
      <c r="R131" s="57">
        <f t="shared" si="19"/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f t="shared" si="20"/>
        <v>0</v>
      </c>
      <c r="X131" s="57"/>
      <c r="Y131" s="57">
        <f t="shared" si="12"/>
        <v>0</v>
      </c>
    </row>
    <row r="132" spans="9:25" ht="15.75" x14ac:dyDescent="0.25">
      <c r="I132" s="57">
        <f t="shared" si="17"/>
        <v>0</v>
      </c>
      <c r="J132" s="57">
        <f t="shared" si="13"/>
        <v>0</v>
      </c>
      <c r="K132" s="58">
        <f t="shared" si="14"/>
        <v>0</v>
      </c>
      <c r="L132" s="58">
        <f t="shared" si="15"/>
        <v>0</v>
      </c>
      <c r="M132" s="58">
        <f t="shared" si="18"/>
        <v>0</v>
      </c>
      <c r="N132" s="58">
        <f t="shared" si="16"/>
        <v>0</v>
      </c>
      <c r="O132" s="59"/>
      <c r="Q132" s="57">
        <v>0</v>
      </c>
      <c r="R132" s="57">
        <f t="shared" si="19"/>
        <v>0</v>
      </c>
      <c r="S132" s="57">
        <v>0</v>
      </c>
      <c r="T132" s="57">
        <v>0</v>
      </c>
      <c r="U132" s="57">
        <v>0</v>
      </c>
      <c r="V132" s="57">
        <v>0</v>
      </c>
      <c r="W132" s="57">
        <f t="shared" si="20"/>
        <v>0</v>
      </c>
      <c r="X132" s="57"/>
      <c r="Y132" s="57">
        <f t="shared" si="12"/>
        <v>0</v>
      </c>
    </row>
    <row r="133" spans="9:25" ht="15.75" x14ac:dyDescent="0.25">
      <c r="I133" s="57">
        <f t="shared" si="17"/>
        <v>0</v>
      </c>
      <c r="J133" s="57">
        <f t="shared" si="13"/>
        <v>0</v>
      </c>
      <c r="K133" s="58">
        <f t="shared" si="14"/>
        <v>0</v>
      </c>
      <c r="L133" s="58">
        <f t="shared" si="15"/>
        <v>0</v>
      </c>
      <c r="M133" s="58">
        <f t="shared" si="18"/>
        <v>0</v>
      </c>
      <c r="N133" s="58">
        <f t="shared" si="16"/>
        <v>0</v>
      </c>
      <c r="O133" s="59"/>
      <c r="Q133" s="57">
        <v>0</v>
      </c>
      <c r="R133" s="57">
        <f t="shared" si="19"/>
        <v>0</v>
      </c>
      <c r="S133" s="57">
        <v>0</v>
      </c>
      <c r="T133" s="57">
        <v>0</v>
      </c>
      <c r="U133" s="57">
        <v>0</v>
      </c>
      <c r="V133" s="57">
        <v>0</v>
      </c>
      <c r="W133" s="57">
        <f t="shared" si="20"/>
        <v>0</v>
      </c>
      <c r="X133" s="57"/>
      <c r="Y133" s="57">
        <f t="shared" si="12"/>
        <v>0</v>
      </c>
    </row>
    <row r="134" spans="9:25" ht="15.75" x14ac:dyDescent="0.25">
      <c r="I134" s="57">
        <f t="shared" si="17"/>
        <v>0</v>
      </c>
      <c r="J134" s="57">
        <f t="shared" si="13"/>
        <v>0</v>
      </c>
      <c r="K134" s="58">
        <f t="shared" si="14"/>
        <v>0</v>
      </c>
      <c r="L134" s="58">
        <f t="shared" si="15"/>
        <v>0</v>
      </c>
      <c r="M134" s="58">
        <f t="shared" si="18"/>
        <v>0</v>
      </c>
      <c r="N134" s="58">
        <f t="shared" si="16"/>
        <v>0</v>
      </c>
      <c r="O134" s="59"/>
      <c r="Q134" s="57">
        <v>0</v>
      </c>
      <c r="R134" s="57">
        <f t="shared" si="19"/>
        <v>0</v>
      </c>
      <c r="S134" s="57">
        <v>0</v>
      </c>
      <c r="T134" s="57">
        <v>0</v>
      </c>
      <c r="U134" s="57">
        <v>0</v>
      </c>
      <c r="V134" s="57">
        <v>0</v>
      </c>
      <c r="W134" s="57">
        <f t="shared" si="20"/>
        <v>0</v>
      </c>
      <c r="X134" s="57"/>
      <c r="Y134" s="57">
        <f t="shared" si="12"/>
        <v>0</v>
      </c>
    </row>
    <row r="135" spans="9:25" ht="15.75" x14ac:dyDescent="0.25">
      <c r="I135" s="57">
        <f t="shared" si="17"/>
        <v>0</v>
      </c>
      <c r="J135" s="57">
        <f t="shared" si="13"/>
        <v>0</v>
      </c>
      <c r="K135" s="58">
        <f t="shared" si="14"/>
        <v>0</v>
      </c>
      <c r="L135" s="58">
        <f t="shared" si="15"/>
        <v>0</v>
      </c>
      <c r="M135" s="58">
        <f t="shared" si="18"/>
        <v>0</v>
      </c>
      <c r="N135" s="58">
        <f t="shared" si="16"/>
        <v>0</v>
      </c>
      <c r="O135" s="59"/>
      <c r="Q135" s="57">
        <v>0</v>
      </c>
      <c r="R135" s="57">
        <f t="shared" si="19"/>
        <v>0</v>
      </c>
      <c r="S135" s="57">
        <v>0</v>
      </c>
      <c r="T135" s="57">
        <v>0</v>
      </c>
      <c r="U135" s="57">
        <v>0</v>
      </c>
      <c r="V135" s="57">
        <v>0</v>
      </c>
      <c r="W135" s="57">
        <f t="shared" si="20"/>
        <v>0</v>
      </c>
      <c r="X135" s="57"/>
      <c r="Y135" s="57">
        <f t="shared" si="12"/>
        <v>0</v>
      </c>
    </row>
    <row r="136" spans="9:25" ht="15.75" x14ac:dyDescent="0.25">
      <c r="I136" s="57">
        <f t="shared" si="17"/>
        <v>0</v>
      </c>
      <c r="J136" s="57">
        <f t="shared" si="13"/>
        <v>0</v>
      </c>
      <c r="K136" s="58">
        <f t="shared" si="14"/>
        <v>0</v>
      </c>
      <c r="L136" s="58">
        <f t="shared" si="15"/>
        <v>0</v>
      </c>
      <c r="M136" s="58">
        <f t="shared" si="18"/>
        <v>0</v>
      </c>
      <c r="N136" s="58">
        <f t="shared" si="16"/>
        <v>0</v>
      </c>
      <c r="O136" s="59"/>
      <c r="Q136" s="57">
        <v>0</v>
      </c>
      <c r="R136" s="57">
        <f t="shared" si="19"/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f t="shared" si="20"/>
        <v>0</v>
      </c>
      <c r="X136" s="57"/>
      <c r="Y136" s="57">
        <f t="shared" si="12"/>
        <v>0</v>
      </c>
    </row>
    <row r="137" spans="9:25" ht="15.75" x14ac:dyDescent="0.25">
      <c r="I137" s="57">
        <f t="shared" si="17"/>
        <v>0</v>
      </c>
      <c r="J137" s="57">
        <f t="shared" si="13"/>
        <v>0</v>
      </c>
      <c r="K137" s="58">
        <f t="shared" si="14"/>
        <v>0</v>
      </c>
      <c r="L137" s="58">
        <f t="shared" si="15"/>
        <v>0</v>
      </c>
      <c r="M137" s="58">
        <f t="shared" si="18"/>
        <v>0</v>
      </c>
      <c r="N137" s="58">
        <f t="shared" si="16"/>
        <v>0</v>
      </c>
      <c r="O137" s="59"/>
      <c r="Q137" s="57">
        <v>0</v>
      </c>
      <c r="R137" s="57">
        <f t="shared" si="19"/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f t="shared" si="20"/>
        <v>0</v>
      </c>
      <c r="X137" s="57"/>
      <c r="Y137" s="57">
        <f t="shared" si="12"/>
        <v>0</v>
      </c>
    </row>
    <row r="138" spans="9:25" ht="15.75" x14ac:dyDescent="0.25">
      <c r="I138" s="57">
        <f t="shared" si="17"/>
        <v>0</v>
      </c>
      <c r="J138" s="57">
        <f t="shared" si="13"/>
        <v>0</v>
      </c>
      <c r="K138" s="58">
        <f t="shared" si="14"/>
        <v>0</v>
      </c>
      <c r="L138" s="58">
        <f t="shared" si="15"/>
        <v>0</v>
      </c>
      <c r="M138" s="58">
        <f t="shared" si="18"/>
        <v>0</v>
      </c>
      <c r="N138" s="58">
        <f t="shared" si="16"/>
        <v>0</v>
      </c>
      <c r="O138" s="59"/>
      <c r="Q138" s="57">
        <v>0</v>
      </c>
      <c r="R138" s="57">
        <f t="shared" si="19"/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f t="shared" si="20"/>
        <v>0</v>
      </c>
      <c r="X138" s="57"/>
      <c r="Y138" s="57">
        <f t="shared" si="12"/>
        <v>0</v>
      </c>
    </row>
    <row r="139" spans="9:25" ht="15.75" x14ac:dyDescent="0.25">
      <c r="I139" s="57">
        <f t="shared" si="17"/>
        <v>0</v>
      </c>
      <c r="J139" s="57">
        <f t="shared" si="13"/>
        <v>0</v>
      </c>
      <c r="K139" s="58">
        <f t="shared" si="14"/>
        <v>0</v>
      </c>
      <c r="L139" s="58">
        <f t="shared" si="15"/>
        <v>0</v>
      </c>
      <c r="M139" s="58">
        <f t="shared" si="18"/>
        <v>0</v>
      </c>
      <c r="N139" s="58">
        <f t="shared" si="16"/>
        <v>0</v>
      </c>
      <c r="O139" s="59"/>
      <c r="Q139" s="57">
        <v>0</v>
      </c>
      <c r="R139" s="57">
        <f t="shared" si="19"/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f t="shared" si="20"/>
        <v>0</v>
      </c>
      <c r="X139" s="57"/>
      <c r="Y139" s="57">
        <f t="shared" si="12"/>
        <v>0</v>
      </c>
    </row>
    <row r="140" spans="9:25" ht="15.75" x14ac:dyDescent="0.25">
      <c r="I140" s="57">
        <f t="shared" si="17"/>
        <v>0</v>
      </c>
      <c r="J140" s="57">
        <f t="shared" si="13"/>
        <v>0</v>
      </c>
      <c r="K140" s="58">
        <f t="shared" si="14"/>
        <v>0</v>
      </c>
      <c r="L140" s="58">
        <f t="shared" si="15"/>
        <v>0</v>
      </c>
      <c r="M140" s="58">
        <f t="shared" si="18"/>
        <v>0</v>
      </c>
      <c r="N140" s="58">
        <f t="shared" si="16"/>
        <v>0</v>
      </c>
      <c r="O140" s="59"/>
      <c r="Q140" s="57">
        <v>0</v>
      </c>
      <c r="R140" s="57">
        <f t="shared" si="19"/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f t="shared" si="20"/>
        <v>0</v>
      </c>
      <c r="X140" s="57"/>
      <c r="Y140" s="57">
        <f t="shared" si="12"/>
        <v>0</v>
      </c>
    </row>
    <row r="141" spans="9:25" ht="15.75" x14ac:dyDescent="0.25">
      <c r="I141" s="57">
        <f t="shared" si="17"/>
        <v>0</v>
      </c>
      <c r="J141" s="57">
        <f t="shared" si="13"/>
        <v>0</v>
      </c>
      <c r="K141" s="58">
        <f t="shared" si="14"/>
        <v>0</v>
      </c>
      <c r="L141" s="58">
        <f t="shared" si="15"/>
        <v>0</v>
      </c>
      <c r="M141" s="58">
        <f t="shared" si="18"/>
        <v>0</v>
      </c>
      <c r="N141" s="58">
        <f t="shared" si="16"/>
        <v>0</v>
      </c>
      <c r="O141" s="59"/>
      <c r="Q141" s="57">
        <v>0</v>
      </c>
      <c r="R141" s="57">
        <f t="shared" si="19"/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f t="shared" si="20"/>
        <v>0</v>
      </c>
      <c r="X141" s="57"/>
      <c r="Y141" s="57">
        <f t="shared" si="12"/>
        <v>0</v>
      </c>
    </row>
    <row r="142" spans="9:25" ht="15.75" x14ac:dyDescent="0.25">
      <c r="I142" s="57">
        <f t="shared" si="17"/>
        <v>0</v>
      </c>
      <c r="J142" s="57">
        <f t="shared" si="13"/>
        <v>0</v>
      </c>
      <c r="K142" s="58">
        <f t="shared" si="14"/>
        <v>0</v>
      </c>
      <c r="L142" s="58">
        <f t="shared" si="15"/>
        <v>0</v>
      </c>
      <c r="M142" s="58">
        <f t="shared" si="18"/>
        <v>0</v>
      </c>
      <c r="N142" s="58">
        <f t="shared" si="16"/>
        <v>0</v>
      </c>
      <c r="O142" s="59"/>
      <c r="Q142" s="57">
        <v>0</v>
      </c>
      <c r="R142" s="57">
        <f t="shared" si="19"/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f t="shared" si="20"/>
        <v>0</v>
      </c>
      <c r="X142" s="57"/>
      <c r="Y142" s="57">
        <f t="shared" si="12"/>
        <v>0</v>
      </c>
    </row>
    <row r="143" spans="9:25" ht="15.75" x14ac:dyDescent="0.25">
      <c r="I143" s="57">
        <f t="shared" si="17"/>
        <v>0</v>
      </c>
      <c r="J143" s="57">
        <f t="shared" si="13"/>
        <v>0</v>
      </c>
      <c r="K143" s="58">
        <f t="shared" si="14"/>
        <v>0</v>
      </c>
      <c r="L143" s="58">
        <f t="shared" si="15"/>
        <v>0</v>
      </c>
      <c r="M143" s="58">
        <f t="shared" si="18"/>
        <v>0</v>
      </c>
      <c r="N143" s="58">
        <f t="shared" si="16"/>
        <v>0</v>
      </c>
      <c r="O143" s="59"/>
      <c r="Q143" s="57">
        <v>0</v>
      </c>
      <c r="R143" s="57">
        <f t="shared" si="19"/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f t="shared" si="20"/>
        <v>0</v>
      </c>
      <c r="X143" s="57"/>
      <c r="Y143" s="57">
        <f t="shared" si="12"/>
        <v>0</v>
      </c>
    </row>
    <row r="144" spans="9:25" ht="15.75" x14ac:dyDescent="0.25">
      <c r="I144" s="57">
        <f t="shared" si="17"/>
        <v>0</v>
      </c>
      <c r="J144" s="57">
        <f t="shared" si="13"/>
        <v>0</v>
      </c>
      <c r="K144" s="58">
        <f t="shared" si="14"/>
        <v>0</v>
      </c>
      <c r="L144" s="58">
        <f t="shared" si="15"/>
        <v>0</v>
      </c>
      <c r="M144" s="58">
        <f t="shared" si="18"/>
        <v>0</v>
      </c>
      <c r="N144" s="58">
        <f t="shared" si="16"/>
        <v>0</v>
      </c>
      <c r="O144" s="59"/>
      <c r="Q144" s="57">
        <v>0</v>
      </c>
      <c r="R144" s="57">
        <f t="shared" si="19"/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f t="shared" si="20"/>
        <v>0</v>
      </c>
      <c r="X144" s="57"/>
      <c r="Y144" s="57">
        <f t="shared" si="12"/>
        <v>0</v>
      </c>
    </row>
    <row r="145" spans="9:25" ht="15.75" x14ac:dyDescent="0.25">
      <c r="I145" s="57">
        <f t="shared" si="17"/>
        <v>0</v>
      </c>
      <c r="J145" s="57">
        <f t="shared" si="13"/>
        <v>0</v>
      </c>
      <c r="K145" s="58">
        <f t="shared" si="14"/>
        <v>0</v>
      </c>
      <c r="L145" s="58">
        <f t="shared" si="15"/>
        <v>0</v>
      </c>
      <c r="M145" s="58">
        <f t="shared" si="18"/>
        <v>0</v>
      </c>
      <c r="N145" s="58">
        <f t="shared" si="16"/>
        <v>0</v>
      </c>
      <c r="O145" s="59"/>
      <c r="Q145" s="57">
        <v>0</v>
      </c>
      <c r="R145" s="57">
        <f t="shared" si="19"/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f t="shared" si="20"/>
        <v>0</v>
      </c>
      <c r="X145" s="57"/>
      <c r="Y145" s="57">
        <f t="shared" si="12"/>
        <v>0</v>
      </c>
    </row>
    <row r="146" spans="9:25" ht="15.75" x14ac:dyDescent="0.25">
      <c r="I146" s="57">
        <f t="shared" si="17"/>
        <v>0</v>
      </c>
      <c r="J146" s="57">
        <f t="shared" si="13"/>
        <v>0</v>
      </c>
      <c r="K146" s="58">
        <f t="shared" si="14"/>
        <v>0</v>
      </c>
      <c r="L146" s="58">
        <f t="shared" si="15"/>
        <v>0</v>
      </c>
      <c r="M146" s="58">
        <f t="shared" si="18"/>
        <v>0</v>
      </c>
      <c r="N146" s="58">
        <f t="shared" si="16"/>
        <v>0</v>
      </c>
      <c r="O146" s="59"/>
      <c r="Q146" s="57">
        <v>0</v>
      </c>
      <c r="R146" s="57">
        <f t="shared" si="19"/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f t="shared" si="20"/>
        <v>0</v>
      </c>
      <c r="X146" s="57"/>
      <c r="Y146" s="57">
        <f t="shared" si="12"/>
        <v>0</v>
      </c>
    </row>
    <row r="147" spans="9:25" ht="15.75" x14ac:dyDescent="0.25">
      <c r="I147" s="57">
        <f t="shared" si="17"/>
        <v>0</v>
      </c>
      <c r="J147" s="57">
        <f t="shared" si="13"/>
        <v>0</v>
      </c>
      <c r="K147" s="58">
        <f t="shared" si="14"/>
        <v>0</v>
      </c>
      <c r="L147" s="58">
        <f t="shared" si="15"/>
        <v>0</v>
      </c>
      <c r="M147" s="58">
        <f t="shared" si="18"/>
        <v>0</v>
      </c>
      <c r="N147" s="58">
        <f t="shared" si="16"/>
        <v>0</v>
      </c>
      <c r="O147" s="59"/>
      <c r="Q147" s="57">
        <v>0</v>
      </c>
      <c r="R147" s="57">
        <f t="shared" si="19"/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f t="shared" si="20"/>
        <v>0</v>
      </c>
      <c r="X147" s="57"/>
      <c r="Y147" s="57">
        <f t="shared" si="12"/>
        <v>0</v>
      </c>
    </row>
    <row r="148" spans="9:25" ht="15.75" x14ac:dyDescent="0.25">
      <c r="I148" s="57">
        <f t="shared" si="17"/>
        <v>0</v>
      </c>
      <c r="J148" s="57">
        <f t="shared" si="13"/>
        <v>0</v>
      </c>
      <c r="K148" s="58">
        <f t="shared" si="14"/>
        <v>0</v>
      </c>
      <c r="L148" s="58">
        <f t="shared" si="15"/>
        <v>0</v>
      </c>
      <c r="M148" s="58">
        <f t="shared" si="18"/>
        <v>0</v>
      </c>
      <c r="N148" s="58">
        <f t="shared" si="16"/>
        <v>0</v>
      </c>
      <c r="O148" s="59"/>
      <c r="Q148" s="57">
        <v>0</v>
      </c>
      <c r="R148" s="57">
        <f t="shared" si="19"/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f t="shared" si="20"/>
        <v>0</v>
      </c>
      <c r="X148" s="57"/>
      <c r="Y148" s="57">
        <f t="shared" si="12"/>
        <v>0</v>
      </c>
    </row>
    <row r="149" spans="9:25" ht="15.75" x14ac:dyDescent="0.25">
      <c r="I149" s="57">
        <f t="shared" si="17"/>
        <v>0</v>
      </c>
      <c r="J149" s="57">
        <f t="shared" si="13"/>
        <v>0</v>
      </c>
      <c r="K149" s="58">
        <f t="shared" si="14"/>
        <v>0</v>
      </c>
      <c r="L149" s="58">
        <f t="shared" si="15"/>
        <v>0</v>
      </c>
      <c r="M149" s="58">
        <f t="shared" si="18"/>
        <v>0</v>
      </c>
      <c r="N149" s="58">
        <f t="shared" si="16"/>
        <v>0</v>
      </c>
      <c r="O149" s="59"/>
      <c r="Q149" s="57">
        <v>0</v>
      </c>
      <c r="R149" s="57">
        <f t="shared" si="19"/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f t="shared" si="20"/>
        <v>0</v>
      </c>
      <c r="X149" s="57"/>
      <c r="Y149" s="57">
        <f t="shared" ref="Y149:Y212" si="21">SUM(Q149:X149)</f>
        <v>0</v>
      </c>
    </row>
    <row r="150" spans="9:25" ht="15.75" x14ac:dyDescent="0.25">
      <c r="I150" s="57">
        <f t="shared" si="17"/>
        <v>0</v>
      </c>
      <c r="J150" s="57">
        <f t="shared" ref="J150:J213" si="22">IF(I150&lt;&gt;0,N149,0)</f>
        <v>0</v>
      </c>
      <c r="K150" s="58">
        <f t="shared" ref="K150:K213" si="23">IF(I150&lt;&gt;0,J150*$K$16,0)</f>
        <v>0</v>
      </c>
      <c r="L150" s="58">
        <f t="shared" ref="L150:L213" si="24">IF(I150&lt;&gt;0,M150-K150,0)</f>
        <v>0</v>
      </c>
      <c r="M150" s="58">
        <f t="shared" si="18"/>
        <v>0</v>
      </c>
      <c r="N150" s="58">
        <f t="shared" ref="N150:N213" si="25">IF(I150&lt;&gt;0,J150-L150,0)</f>
        <v>0</v>
      </c>
      <c r="O150" s="59"/>
      <c r="Q150" s="57">
        <v>0</v>
      </c>
      <c r="R150" s="57">
        <f t="shared" si="19"/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f t="shared" si="20"/>
        <v>0</v>
      </c>
      <c r="X150" s="57"/>
      <c r="Y150" s="57">
        <f t="shared" si="21"/>
        <v>0</v>
      </c>
    </row>
    <row r="151" spans="9:25" ht="15.75" x14ac:dyDescent="0.25">
      <c r="I151" s="57">
        <f t="shared" ref="I151:I214" si="26">IF(AND(I150+1&lt;=$C$10,I150&lt;&gt;0),I150+1,0)</f>
        <v>0</v>
      </c>
      <c r="J151" s="57">
        <f t="shared" si="22"/>
        <v>0</v>
      </c>
      <c r="K151" s="58">
        <f t="shared" si="23"/>
        <v>0</v>
      </c>
      <c r="L151" s="58">
        <f t="shared" si="24"/>
        <v>0</v>
      </c>
      <c r="M151" s="58">
        <f t="shared" ref="M151:M214" si="27">IF(I151&lt;&gt;0,PMT($K$16,$C$10,-$C$9),0)</f>
        <v>0</v>
      </c>
      <c r="N151" s="58">
        <f t="shared" si="25"/>
        <v>0</v>
      </c>
      <c r="O151" s="59"/>
      <c r="Q151" s="57">
        <v>0</v>
      </c>
      <c r="R151" s="57">
        <f t="shared" ref="R151:R214" si="28">IF(M151=0,0,-M151)</f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f t="shared" ref="W151:W214" si="29">($W$19*N150)*-1</f>
        <v>0</v>
      </c>
      <c r="X151" s="57"/>
      <c r="Y151" s="57">
        <f t="shared" si="21"/>
        <v>0</v>
      </c>
    </row>
    <row r="152" spans="9:25" ht="15.75" x14ac:dyDescent="0.25">
      <c r="I152" s="57">
        <f t="shared" si="26"/>
        <v>0</v>
      </c>
      <c r="J152" s="57">
        <f t="shared" si="22"/>
        <v>0</v>
      </c>
      <c r="K152" s="58">
        <f t="shared" si="23"/>
        <v>0</v>
      </c>
      <c r="L152" s="58">
        <f t="shared" si="24"/>
        <v>0</v>
      </c>
      <c r="M152" s="58">
        <f t="shared" si="27"/>
        <v>0</v>
      </c>
      <c r="N152" s="58">
        <f t="shared" si="25"/>
        <v>0</v>
      </c>
      <c r="O152" s="59"/>
      <c r="Q152" s="57">
        <v>0</v>
      </c>
      <c r="R152" s="57">
        <f t="shared" si="28"/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f t="shared" si="29"/>
        <v>0</v>
      </c>
      <c r="X152" s="57"/>
      <c r="Y152" s="57">
        <f t="shared" si="21"/>
        <v>0</v>
      </c>
    </row>
    <row r="153" spans="9:25" ht="15.75" x14ac:dyDescent="0.25">
      <c r="I153" s="57">
        <f t="shared" si="26"/>
        <v>0</v>
      </c>
      <c r="J153" s="57">
        <f t="shared" si="22"/>
        <v>0</v>
      </c>
      <c r="K153" s="58">
        <f t="shared" si="23"/>
        <v>0</v>
      </c>
      <c r="L153" s="58">
        <f t="shared" si="24"/>
        <v>0</v>
      </c>
      <c r="M153" s="58">
        <f t="shared" si="27"/>
        <v>0</v>
      </c>
      <c r="N153" s="58">
        <f t="shared" si="25"/>
        <v>0</v>
      </c>
      <c r="O153" s="59"/>
      <c r="Q153" s="57">
        <v>0</v>
      </c>
      <c r="R153" s="57">
        <f t="shared" si="28"/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f t="shared" si="29"/>
        <v>0</v>
      </c>
      <c r="X153" s="57"/>
      <c r="Y153" s="57">
        <f t="shared" si="21"/>
        <v>0</v>
      </c>
    </row>
    <row r="154" spans="9:25" ht="15.75" x14ac:dyDescent="0.25">
      <c r="I154" s="57">
        <f t="shared" si="26"/>
        <v>0</v>
      </c>
      <c r="J154" s="57">
        <f t="shared" si="22"/>
        <v>0</v>
      </c>
      <c r="K154" s="58">
        <f t="shared" si="23"/>
        <v>0</v>
      </c>
      <c r="L154" s="58">
        <f t="shared" si="24"/>
        <v>0</v>
      </c>
      <c r="M154" s="58">
        <f t="shared" si="27"/>
        <v>0</v>
      </c>
      <c r="N154" s="58">
        <f t="shared" si="25"/>
        <v>0</v>
      </c>
      <c r="O154" s="59"/>
      <c r="Q154" s="57">
        <v>0</v>
      </c>
      <c r="R154" s="57">
        <f t="shared" si="28"/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f t="shared" si="29"/>
        <v>0</v>
      </c>
      <c r="X154" s="57"/>
      <c r="Y154" s="57">
        <f t="shared" si="21"/>
        <v>0</v>
      </c>
    </row>
    <row r="155" spans="9:25" ht="15.75" x14ac:dyDescent="0.25">
      <c r="I155" s="57">
        <f t="shared" si="26"/>
        <v>0</v>
      </c>
      <c r="J155" s="57">
        <f t="shared" si="22"/>
        <v>0</v>
      </c>
      <c r="K155" s="58">
        <f t="shared" si="23"/>
        <v>0</v>
      </c>
      <c r="L155" s="58">
        <f t="shared" si="24"/>
        <v>0</v>
      </c>
      <c r="M155" s="58">
        <f t="shared" si="27"/>
        <v>0</v>
      </c>
      <c r="N155" s="58">
        <f t="shared" si="25"/>
        <v>0</v>
      </c>
      <c r="O155" s="59"/>
      <c r="Q155" s="57">
        <v>0</v>
      </c>
      <c r="R155" s="57">
        <f t="shared" si="28"/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f t="shared" si="29"/>
        <v>0</v>
      </c>
      <c r="X155" s="57"/>
      <c r="Y155" s="57">
        <f t="shared" si="21"/>
        <v>0</v>
      </c>
    </row>
    <row r="156" spans="9:25" ht="15.75" x14ac:dyDescent="0.25">
      <c r="I156" s="57">
        <f t="shared" si="26"/>
        <v>0</v>
      </c>
      <c r="J156" s="57">
        <f t="shared" si="22"/>
        <v>0</v>
      </c>
      <c r="K156" s="58">
        <f t="shared" si="23"/>
        <v>0</v>
      </c>
      <c r="L156" s="58">
        <f t="shared" si="24"/>
        <v>0</v>
      </c>
      <c r="M156" s="58">
        <f t="shared" si="27"/>
        <v>0</v>
      </c>
      <c r="N156" s="58">
        <f t="shared" si="25"/>
        <v>0</v>
      </c>
      <c r="O156" s="59"/>
      <c r="Q156" s="57">
        <v>0</v>
      </c>
      <c r="R156" s="57">
        <f t="shared" si="28"/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f t="shared" si="29"/>
        <v>0</v>
      </c>
      <c r="X156" s="57"/>
      <c r="Y156" s="57">
        <f t="shared" si="21"/>
        <v>0</v>
      </c>
    </row>
    <row r="157" spans="9:25" ht="15.75" x14ac:dyDescent="0.25">
      <c r="I157" s="57">
        <f t="shared" si="26"/>
        <v>0</v>
      </c>
      <c r="J157" s="57">
        <f t="shared" si="22"/>
        <v>0</v>
      </c>
      <c r="K157" s="58">
        <f t="shared" si="23"/>
        <v>0</v>
      </c>
      <c r="L157" s="58">
        <f t="shared" si="24"/>
        <v>0</v>
      </c>
      <c r="M157" s="58">
        <f t="shared" si="27"/>
        <v>0</v>
      </c>
      <c r="N157" s="58">
        <f t="shared" si="25"/>
        <v>0</v>
      </c>
      <c r="O157" s="59"/>
      <c r="Q157" s="57">
        <v>0</v>
      </c>
      <c r="R157" s="57">
        <f t="shared" si="28"/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f t="shared" si="29"/>
        <v>0</v>
      </c>
      <c r="X157" s="57"/>
      <c r="Y157" s="57">
        <f t="shared" si="21"/>
        <v>0</v>
      </c>
    </row>
    <row r="158" spans="9:25" ht="15.75" x14ac:dyDescent="0.25">
      <c r="I158" s="57">
        <f t="shared" si="26"/>
        <v>0</v>
      </c>
      <c r="J158" s="57">
        <f t="shared" si="22"/>
        <v>0</v>
      </c>
      <c r="K158" s="58">
        <f t="shared" si="23"/>
        <v>0</v>
      </c>
      <c r="L158" s="58">
        <f t="shared" si="24"/>
        <v>0</v>
      </c>
      <c r="M158" s="58">
        <f t="shared" si="27"/>
        <v>0</v>
      </c>
      <c r="N158" s="58">
        <f t="shared" si="25"/>
        <v>0</v>
      </c>
      <c r="O158" s="59"/>
      <c r="Q158" s="57">
        <v>0</v>
      </c>
      <c r="R158" s="57">
        <f t="shared" si="28"/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f t="shared" si="29"/>
        <v>0</v>
      </c>
      <c r="X158" s="57"/>
      <c r="Y158" s="57">
        <f t="shared" si="21"/>
        <v>0</v>
      </c>
    </row>
    <row r="159" spans="9:25" ht="15.75" x14ac:dyDescent="0.25">
      <c r="I159" s="57">
        <f t="shared" si="26"/>
        <v>0</v>
      </c>
      <c r="J159" s="57">
        <f t="shared" si="22"/>
        <v>0</v>
      </c>
      <c r="K159" s="58">
        <f t="shared" si="23"/>
        <v>0</v>
      </c>
      <c r="L159" s="58">
        <f t="shared" si="24"/>
        <v>0</v>
      </c>
      <c r="M159" s="58">
        <f t="shared" si="27"/>
        <v>0</v>
      </c>
      <c r="N159" s="58">
        <f t="shared" si="25"/>
        <v>0</v>
      </c>
      <c r="O159" s="59"/>
      <c r="Q159" s="57">
        <v>0</v>
      </c>
      <c r="R159" s="57">
        <f t="shared" si="28"/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f t="shared" si="29"/>
        <v>0</v>
      </c>
      <c r="X159" s="57"/>
      <c r="Y159" s="57">
        <f t="shared" si="21"/>
        <v>0</v>
      </c>
    </row>
    <row r="160" spans="9:25" ht="15.75" x14ac:dyDescent="0.25">
      <c r="I160" s="57">
        <f t="shared" si="26"/>
        <v>0</v>
      </c>
      <c r="J160" s="57">
        <f t="shared" si="22"/>
        <v>0</v>
      </c>
      <c r="K160" s="58">
        <f t="shared" si="23"/>
        <v>0</v>
      </c>
      <c r="L160" s="58">
        <f t="shared" si="24"/>
        <v>0</v>
      </c>
      <c r="M160" s="58">
        <f t="shared" si="27"/>
        <v>0</v>
      </c>
      <c r="N160" s="58">
        <f t="shared" si="25"/>
        <v>0</v>
      </c>
      <c r="O160" s="59"/>
      <c r="Q160" s="57">
        <v>0</v>
      </c>
      <c r="R160" s="57">
        <f t="shared" si="28"/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f t="shared" si="29"/>
        <v>0</v>
      </c>
      <c r="X160" s="57"/>
      <c r="Y160" s="57">
        <f t="shared" si="21"/>
        <v>0</v>
      </c>
    </row>
    <row r="161" spans="9:25" ht="15.75" x14ac:dyDescent="0.25">
      <c r="I161" s="57">
        <f t="shared" si="26"/>
        <v>0</v>
      </c>
      <c r="J161" s="57">
        <f t="shared" si="22"/>
        <v>0</v>
      </c>
      <c r="K161" s="58">
        <f t="shared" si="23"/>
        <v>0</v>
      </c>
      <c r="L161" s="58">
        <f t="shared" si="24"/>
        <v>0</v>
      </c>
      <c r="M161" s="58">
        <f t="shared" si="27"/>
        <v>0</v>
      </c>
      <c r="N161" s="58">
        <f t="shared" si="25"/>
        <v>0</v>
      </c>
      <c r="O161" s="59"/>
      <c r="Q161" s="57">
        <v>0</v>
      </c>
      <c r="R161" s="57">
        <f t="shared" si="28"/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f t="shared" si="29"/>
        <v>0</v>
      </c>
      <c r="X161" s="57"/>
      <c r="Y161" s="57">
        <f t="shared" si="21"/>
        <v>0</v>
      </c>
    </row>
    <row r="162" spans="9:25" ht="15.75" x14ac:dyDescent="0.25">
      <c r="I162" s="57">
        <f t="shared" si="26"/>
        <v>0</v>
      </c>
      <c r="J162" s="57">
        <f t="shared" si="22"/>
        <v>0</v>
      </c>
      <c r="K162" s="58">
        <f t="shared" si="23"/>
        <v>0</v>
      </c>
      <c r="L162" s="58">
        <f t="shared" si="24"/>
        <v>0</v>
      </c>
      <c r="M162" s="58">
        <f t="shared" si="27"/>
        <v>0</v>
      </c>
      <c r="N162" s="58">
        <f t="shared" si="25"/>
        <v>0</v>
      </c>
      <c r="O162" s="59"/>
      <c r="Q162" s="57">
        <v>0</v>
      </c>
      <c r="R162" s="57">
        <f t="shared" si="28"/>
        <v>0</v>
      </c>
      <c r="S162" s="57">
        <v>0</v>
      </c>
      <c r="T162" s="57">
        <v>0</v>
      </c>
      <c r="U162" s="57">
        <v>0</v>
      </c>
      <c r="V162" s="57">
        <v>0</v>
      </c>
      <c r="W162" s="57">
        <f t="shared" si="29"/>
        <v>0</v>
      </c>
      <c r="X162" s="57"/>
      <c r="Y162" s="57">
        <f t="shared" si="21"/>
        <v>0</v>
      </c>
    </row>
    <row r="163" spans="9:25" ht="15.75" x14ac:dyDescent="0.25">
      <c r="I163" s="57">
        <f t="shared" si="26"/>
        <v>0</v>
      </c>
      <c r="J163" s="57">
        <f t="shared" si="22"/>
        <v>0</v>
      </c>
      <c r="K163" s="58">
        <f t="shared" si="23"/>
        <v>0</v>
      </c>
      <c r="L163" s="58">
        <f t="shared" si="24"/>
        <v>0</v>
      </c>
      <c r="M163" s="58">
        <f t="shared" si="27"/>
        <v>0</v>
      </c>
      <c r="N163" s="58">
        <f t="shared" si="25"/>
        <v>0</v>
      </c>
      <c r="O163" s="59"/>
      <c r="Q163" s="57">
        <v>0</v>
      </c>
      <c r="R163" s="57">
        <f t="shared" si="28"/>
        <v>0</v>
      </c>
      <c r="S163" s="57">
        <v>0</v>
      </c>
      <c r="T163" s="57">
        <v>0</v>
      </c>
      <c r="U163" s="57">
        <v>0</v>
      </c>
      <c r="V163" s="57">
        <v>0</v>
      </c>
      <c r="W163" s="57">
        <f t="shared" si="29"/>
        <v>0</v>
      </c>
      <c r="X163" s="57"/>
      <c r="Y163" s="57">
        <f t="shared" si="21"/>
        <v>0</v>
      </c>
    </row>
    <row r="164" spans="9:25" ht="15.75" x14ac:dyDescent="0.25">
      <c r="I164" s="57">
        <f t="shared" si="26"/>
        <v>0</v>
      </c>
      <c r="J164" s="57">
        <f t="shared" si="22"/>
        <v>0</v>
      </c>
      <c r="K164" s="58">
        <f t="shared" si="23"/>
        <v>0</v>
      </c>
      <c r="L164" s="58">
        <f t="shared" si="24"/>
        <v>0</v>
      </c>
      <c r="M164" s="58">
        <f t="shared" si="27"/>
        <v>0</v>
      </c>
      <c r="N164" s="58">
        <f t="shared" si="25"/>
        <v>0</v>
      </c>
      <c r="O164" s="59"/>
      <c r="Q164" s="57">
        <v>0</v>
      </c>
      <c r="R164" s="57">
        <f t="shared" si="28"/>
        <v>0</v>
      </c>
      <c r="S164" s="57">
        <v>0</v>
      </c>
      <c r="T164" s="57">
        <v>0</v>
      </c>
      <c r="U164" s="57">
        <v>0</v>
      </c>
      <c r="V164" s="57">
        <v>0</v>
      </c>
      <c r="W164" s="57">
        <f t="shared" si="29"/>
        <v>0</v>
      </c>
      <c r="X164" s="57"/>
      <c r="Y164" s="57">
        <f t="shared" si="21"/>
        <v>0</v>
      </c>
    </row>
    <row r="165" spans="9:25" ht="15.75" x14ac:dyDescent="0.25">
      <c r="I165" s="57">
        <f t="shared" si="26"/>
        <v>0</v>
      </c>
      <c r="J165" s="57">
        <f t="shared" si="22"/>
        <v>0</v>
      </c>
      <c r="K165" s="58">
        <f t="shared" si="23"/>
        <v>0</v>
      </c>
      <c r="L165" s="58">
        <f t="shared" si="24"/>
        <v>0</v>
      </c>
      <c r="M165" s="58">
        <f t="shared" si="27"/>
        <v>0</v>
      </c>
      <c r="N165" s="58">
        <f t="shared" si="25"/>
        <v>0</v>
      </c>
      <c r="O165" s="59"/>
      <c r="Q165" s="57">
        <v>0</v>
      </c>
      <c r="R165" s="57">
        <f t="shared" si="28"/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f t="shared" si="29"/>
        <v>0</v>
      </c>
      <c r="X165" s="57"/>
      <c r="Y165" s="57">
        <f t="shared" si="21"/>
        <v>0</v>
      </c>
    </row>
    <row r="166" spans="9:25" ht="15.75" x14ac:dyDescent="0.25">
      <c r="I166" s="57">
        <f t="shared" si="26"/>
        <v>0</v>
      </c>
      <c r="J166" s="57">
        <f t="shared" si="22"/>
        <v>0</v>
      </c>
      <c r="K166" s="58">
        <f t="shared" si="23"/>
        <v>0</v>
      </c>
      <c r="L166" s="58">
        <f t="shared" si="24"/>
        <v>0</v>
      </c>
      <c r="M166" s="58">
        <f t="shared" si="27"/>
        <v>0</v>
      </c>
      <c r="N166" s="58">
        <f t="shared" si="25"/>
        <v>0</v>
      </c>
      <c r="O166" s="59"/>
      <c r="Q166" s="57">
        <v>0</v>
      </c>
      <c r="R166" s="57">
        <f t="shared" si="28"/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f t="shared" si="29"/>
        <v>0</v>
      </c>
      <c r="X166" s="57"/>
      <c r="Y166" s="57">
        <f t="shared" si="21"/>
        <v>0</v>
      </c>
    </row>
    <row r="167" spans="9:25" ht="15.75" x14ac:dyDescent="0.25">
      <c r="I167" s="57">
        <f t="shared" si="26"/>
        <v>0</v>
      </c>
      <c r="J167" s="57">
        <f t="shared" si="22"/>
        <v>0</v>
      </c>
      <c r="K167" s="58">
        <f t="shared" si="23"/>
        <v>0</v>
      </c>
      <c r="L167" s="58">
        <f t="shared" si="24"/>
        <v>0</v>
      </c>
      <c r="M167" s="58">
        <f t="shared" si="27"/>
        <v>0</v>
      </c>
      <c r="N167" s="58">
        <f t="shared" si="25"/>
        <v>0</v>
      </c>
      <c r="O167" s="59"/>
      <c r="Q167" s="57">
        <v>0</v>
      </c>
      <c r="R167" s="57">
        <f t="shared" si="28"/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f t="shared" si="29"/>
        <v>0</v>
      </c>
      <c r="X167" s="57"/>
      <c r="Y167" s="57">
        <f t="shared" si="21"/>
        <v>0</v>
      </c>
    </row>
    <row r="168" spans="9:25" ht="15.75" x14ac:dyDescent="0.25">
      <c r="I168" s="57">
        <f t="shared" si="26"/>
        <v>0</v>
      </c>
      <c r="J168" s="57">
        <f t="shared" si="22"/>
        <v>0</v>
      </c>
      <c r="K168" s="58">
        <f t="shared" si="23"/>
        <v>0</v>
      </c>
      <c r="L168" s="58">
        <f t="shared" si="24"/>
        <v>0</v>
      </c>
      <c r="M168" s="58">
        <f t="shared" si="27"/>
        <v>0</v>
      </c>
      <c r="N168" s="58">
        <f t="shared" si="25"/>
        <v>0</v>
      </c>
      <c r="O168" s="59"/>
      <c r="Q168" s="57">
        <v>0</v>
      </c>
      <c r="R168" s="57">
        <f t="shared" si="28"/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f t="shared" si="29"/>
        <v>0</v>
      </c>
      <c r="X168" s="57"/>
      <c r="Y168" s="57">
        <f t="shared" si="21"/>
        <v>0</v>
      </c>
    </row>
    <row r="169" spans="9:25" ht="15.75" x14ac:dyDescent="0.25">
      <c r="I169" s="57">
        <f t="shared" si="26"/>
        <v>0</v>
      </c>
      <c r="J169" s="57">
        <f t="shared" si="22"/>
        <v>0</v>
      </c>
      <c r="K169" s="58">
        <f t="shared" si="23"/>
        <v>0</v>
      </c>
      <c r="L169" s="58">
        <f t="shared" si="24"/>
        <v>0</v>
      </c>
      <c r="M169" s="58">
        <f t="shared" si="27"/>
        <v>0</v>
      </c>
      <c r="N169" s="58">
        <f t="shared" si="25"/>
        <v>0</v>
      </c>
      <c r="O169" s="59"/>
      <c r="Q169" s="57">
        <v>0</v>
      </c>
      <c r="R169" s="57">
        <f t="shared" si="28"/>
        <v>0</v>
      </c>
      <c r="S169" s="57">
        <v>0</v>
      </c>
      <c r="T169" s="57">
        <v>0</v>
      </c>
      <c r="U169" s="57">
        <v>0</v>
      </c>
      <c r="V169" s="57">
        <v>0</v>
      </c>
      <c r="W169" s="57">
        <f t="shared" si="29"/>
        <v>0</v>
      </c>
      <c r="X169" s="57"/>
      <c r="Y169" s="57">
        <f t="shared" si="21"/>
        <v>0</v>
      </c>
    </row>
    <row r="170" spans="9:25" ht="15.75" x14ac:dyDescent="0.25">
      <c r="I170" s="57">
        <f t="shared" si="26"/>
        <v>0</v>
      </c>
      <c r="J170" s="57">
        <f t="shared" si="22"/>
        <v>0</v>
      </c>
      <c r="K170" s="58">
        <f t="shared" si="23"/>
        <v>0</v>
      </c>
      <c r="L170" s="58">
        <f t="shared" si="24"/>
        <v>0</v>
      </c>
      <c r="M170" s="58">
        <f t="shared" si="27"/>
        <v>0</v>
      </c>
      <c r="N170" s="58">
        <f t="shared" si="25"/>
        <v>0</v>
      </c>
      <c r="O170" s="59"/>
      <c r="Q170" s="57">
        <v>0</v>
      </c>
      <c r="R170" s="57">
        <f t="shared" si="28"/>
        <v>0</v>
      </c>
      <c r="S170" s="57">
        <v>0</v>
      </c>
      <c r="T170" s="57">
        <v>0</v>
      </c>
      <c r="U170" s="57">
        <v>0</v>
      </c>
      <c r="V170" s="57">
        <v>0</v>
      </c>
      <c r="W170" s="57">
        <f t="shared" si="29"/>
        <v>0</v>
      </c>
      <c r="X170" s="57"/>
      <c r="Y170" s="57">
        <f t="shared" si="21"/>
        <v>0</v>
      </c>
    </row>
    <row r="171" spans="9:25" ht="15.75" x14ac:dyDescent="0.25">
      <c r="I171" s="57">
        <f t="shared" si="26"/>
        <v>0</v>
      </c>
      <c r="J171" s="57">
        <f t="shared" si="22"/>
        <v>0</v>
      </c>
      <c r="K171" s="58">
        <f t="shared" si="23"/>
        <v>0</v>
      </c>
      <c r="L171" s="58">
        <f t="shared" si="24"/>
        <v>0</v>
      </c>
      <c r="M171" s="58">
        <f t="shared" si="27"/>
        <v>0</v>
      </c>
      <c r="N171" s="58">
        <f t="shared" si="25"/>
        <v>0</v>
      </c>
      <c r="O171" s="59"/>
      <c r="Q171" s="57">
        <v>0</v>
      </c>
      <c r="R171" s="57">
        <f t="shared" si="28"/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f t="shared" si="29"/>
        <v>0</v>
      </c>
      <c r="X171" s="57"/>
      <c r="Y171" s="57">
        <f t="shared" si="21"/>
        <v>0</v>
      </c>
    </row>
    <row r="172" spans="9:25" ht="15.75" x14ac:dyDescent="0.25">
      <c r="I172" s="57">
        <f t="shared" si="26"/>
        <v>0</v>
      </c>
      <c r="J172" s="57">
        <f t="shared" si="22"/>
        <v>0</v>
      </c>
      <c r="K172" s="58">
        <f t="shared" si="23"/>
        <v>0</v>
      </c>
      <c r="L172" s="58">
        <f t="shared" si="24"/>
        <v>0</v>
      </c>
      <c r="M172" s="58">
        <f t="shared" si="27"/>
        <v>0</v>
      </c>
      <c r="N172" s="58">
        <f t="shared" si="25"/>
        <v>0</v>
      </c>
      <c r="O172" s="59"/>
      <c r="Q172" s="57">
        <v>0</v>
      </c>
      <c r="R172" s="57">
        <f t="shared" si="28"/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f t="shared" si="29"/>
        <v>0</v>
      </c>
      <c r="X172" s="57"/>
      <c r="Y172" s="57">
        <f t="shared" si="21"/>
        <v>0</v>
      </c>
    </row>
    <row r="173" spans="9:25" ht="15.75" x14ac:dyDescent="0.25">
      <c r="I173" s="57">
        <f t="shared" si="26"/>
        <v>0</v>
      </c>
      <c r="J173" s="57">
        <f t="shared" si="22"/>
        <v>0</v>
      </c>
      <c r="K173" s="58">
        <f t="shared" si="23"/>
        <v>0</v>
      </c>
      <c r="L173" s="58">
        <f t="shared" si="24"/>
        <v>0</v>
      </c>
      <c r="M173" s="58">
        <f t="shared" si="27"/>
        <v>0</v>
      </c>
      <c r="N173" s="58">
        <f t="shared" si="25"/>
        <v>0</v>
      </c>
      <c r="O173" s="59"/>
      <c r="Q173" s="57">
        <v>0</v>
      </c>
      <c r="R173" s="57">
        <f t="shared" si="28"/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f t="shared" si="29"/>
        <v>0</v>
      </c>
      <c r="X173" s="57"/>
      <c r="Y173" s="57">
        <f t="shared" si="21"/>
        <v>0</v>
      </c>
    </row>
    <row r="174" spans="9:25" ht="15.75" x14ac:dyDescent="0.25">
      <c r="I174" s="57">
        <f t="shared" si="26"/>
        <v>0</v>
      </c>
      <c r="J174" s="57">
        <f t="shared" si="22"/>
        <v>0</v>
      </c>
      <c r="K174" s="58">
        <f t="shared" si="23"/>
        <v>0</v>
      </c>
      <c r="L174" s="58">
        <f t="shared" si="24"/>
        <v>0</v>
      </c>
      <c r="M174" s="58">
        <f t="shared" si="27"/>
        <v>0</v>
      </c>
      <c r="N174" s="58">
        <f t="shared" si="25"/>
        <v>0</v>
      </c>
      <c r="O174" s="59"/>
      <c r="Q174" s="57">
        <v>0</v>
      </c>
      <c r="R174" s="57">
        <f t="shared" si="28"/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f t="shared" si="29"/>
        <v>0</v>
      </c>
      <c r="X174" s="57"/>
      <c r="Y174" s="57">
        <f t="shared" si="21"/>
        <v>0</v>
      </c>
    </row>
    <row r="175" spans="9:25" ht="15.75" x14ac:dyDescent="0.25">
      <c r="I175" s="57">
        <f t="shared" si="26"/>
        <v>0</v>
      </c>
      <c r="J175" s="57">
        <f t="shared" si="22"/>
        <v>0</v>
      </c>
      <c r="K175" s="58">
        <f t="shared" si="23"/>
        <v>0</v>
      </c>
      <c r="L175" s="58">
        <f t="shared" si="24"/>
        <v>0</v>
      </c>
      <c r="M175" s="58">
        <f t="shared" si="27"/>
        <v>0</v>
      </c>
      <c r="N175" s="58">
        <f t="shared" si="25"/>
        <v>0</v>
      </c>
      <c r="O175" s="59"/>
      <c r="Q175" s="57">
        <v>0</v>
      </c>
      <c r="R175" s="57">
        <f t="shared" si="28"/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f t="shared" si="29"/>
        <v>0</v>
      </c>
      <c r="X175" s="57"/>
      <c r="Y175" s="57">
        <f t="shared" si="21"/>
        <v>0</v>
      </c>
    </row>
    <row r="176" spans="9:25" ht="15.75" x14ac:dyDescent="0.25">
      <c r="I176" s="57">
        <f t="shared" si="26"/>
        <v>0</v>
      </c>
      <c r="J176" s="57">
        <f t="shared" si="22"/>
        <v>0</v>
      </c>
      <c r="K176" s="58">
        <f t="shared" si="23"/>
        <v>0</v>
      </c>
      <c r="L176" s="58">
        <f t="shared" si="24"/>
        <v>0</v>
      </c>
      <c r="M176" s="58">
        <f t="shared" si="27"/>
        <v>0</v>
      </c>
      <c r="N176" s="58">
        <f t="shared" si="25"/>
        <v>0</v>
      </c>
      <c r="O176" s="59"/>
      <c r="Q176" s="57">
        <v>0</v>
      </c>
      <c r="R176" s="57">
        <f t="shared" si="28"/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f t="shared" si="29"/>
        <v>0</v>
      </c>
      <c r="X176" s="57"/>
      <c r="Y176" s="57">
        <f t="shared" si="21"/>
        <v>0</v>
      </c>
    </row>
    <row r="177" spans="9:25" ht="15.75" x14ac:dyDescent="0.25">
      <c r="I177" s="57">
        <f t="shared" si="26"/>
        <v>0</v>
      </c>
      <c r="J177" s="57">
        <f t="shared" si="22"/>
        <v>0</v>
      </c>
      <c r="K177" s="58">
        <f t="shared" si="23"/>
        <v>0</v>
      </c>
      <c r="L177" s="58">
        <f t="shared" si="24"/>
        <v>0</v>
      </c>
      <c r="M177" s="58">
        <f t="shared" si="27"/>
        <v>0</v>
      </c>
      <c r="N177" s="58">
        <f t="shared" si="25"/>
        <v>0</v>
      </c>
      <c r="O177" s="59"/>
      <c r="Q177" s="57">
        <v>0</v>
      </c>
      <c r="R177" s="57">
        <f t="shared" si="28"/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f t="shared" si="29"/>
        <v>0</v>
      </c>
      <c r="X177" s="57"/>
      <c r="Y177" s="57">
        <f t="shared" si="21"/>
        <v>0</v>
      </c>
    </row>
    <row r="178" spans="9:25" ht="15.75" x14ac:dyDescent="0.25">
      <c r="I178" s="57">
        <f t="shared" si="26"/>
        <v>0</v>
      </c>
      <c r="J178" s="57">
        <f t="shared" si="22"/>
        <v>0</v>
      </c>
      <c r="K178" s="58">
        <f t="shared" si="23"/>
        <v>0</v>
      </c>
      <c r="L178" s="58">
        <f t="shared" si="24"/>
        <v>0</v>
      </c>
      <c r="M178" s="58">
        <f t="shared" si="27"/>
        <v>0</v>
      </c>
      <c r="N178" s="58">
        <f t="shared" si="25"/>
        <v>0</v>
      </c>
      <c r="O178" s="59"/>
      <c r="Q178" s="57">
        <v>0</v>
      </c>
      <c r="R178" s="57">
        <f t="shared" si="28"/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f t="shared" si="29"/>
        <v>0</v>
      </c>
      <c r="X178" s="57"/>
      <c r="Y178" s="57">
        <f t="shared" si="21"/>
        <v>0</v>
      </c>
    </row>
    <row r="179" spans="9:25" ht="15.75" x14ac:dyDescent="0.25">
      <c r="I179" s="57">
        <f t="shared" si="26"/>
        <v>0</v>
      </c>
      <c r="J179" s="57">
        <f t="shared" si="22"/>
        <v>0</v>
      </c>
      <c r="K179" s="58">
        <f t="shared" si="23"/>
        <v>0</v>
      </c>
      <c r="L179" s="58">
        <f t="shared" si="24"/>
        <v>0</v>
      </c>
      <c r="M179" s="58">
        <f t="shared" si="27"/>
        <v>0</v>
      </c>
      <c r="N179" s="58">
        <f t="shared" si="25"/>
        <v>0</v>
      </c>
      <c r="O179" s="59"/>
      <c r="Q179" s="57">
        <v>0</v>
      </c>
      <c r="R179" s="57">
        <f t="shared" si="28"/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f t="shared" si="29"/>
        <v>0</v>
      </c>
      <c r="X179" s="57"/>
      <c r="Y179" s="57">
        <f t="shared" si="21"/>
        <v>0</v>
      </c>
    </row>
    <row r="180" spans="9:25" ht="15.75" x14ac:dyDescent="0.25">
      <c r="I180" s="57">
        <f t="shared" si="26"/>
        <v>0</v>
      </c>
      <c r="J180" s="57">
        <f t="shared" si="22"/>
        <v>0</v>
      </c>
      <c r="K180" s="58">
        <f t="shared" si="23"/>
        <v>0</v>
      </c>
      <c r="L180" s="58">
        <f t="shared" si="24"/>
        <v>0</v>
      </c>
      <c r="M180" s="58">
        <f t="shared" si="27"/>
        <v>0</v>
      </c>
      <c r="N180" s="58">
        <f t="shared" si="25"/>
        <v>0</v>
      </c>
      <c r="O180" s="59"/>
      <c r="Q180" s="57">
        <v>0</v>
      </c>
      <c r="R180" s="57">
        <f t="shared" si="28"/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f t="shared" si="29"/>
        <v>0</v>
      </c>
      <c r="X180" s="57"/>
      <c r="Y180" s="57">
        <f t="shared" si="21"/>
        <v>0</v>
      </c>
    </row>
    <row r="181" spans="9:25" ht="15.75" x14ac:dyDescent="0.25">
      <c r="I181" s="57">
        <f t="shared" si="26"/>
        <v>0</v>
      </c>
      <c r="J181" s="57">
        <f t="shared" si="22"/>
        <v>0</v>
      </c>
      <c r="K181" s="58">
        <f t="shared" si="23"/>
        <v>0</v>
      </c>
      <c r="L181" s="58">
        <f t="shared" si="24"/>
        <v>0</v>
      </c>
      <c r="M181" s="58">
        <f t="shared" si="27"/>
        <v>0</v>
      </c>
      <c r="N181" s="58">
        <f t="shared" si="25"/>
        <v>0</v>
      </c>
      <c r="O181" s="59"/>
      <c r="Q181" s="57">
        <v>0</v>
      </c>
      <c r="R181" s="57">
        <f t="shared" si="28"/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f t="shared" si="29"/>
        <v>0</v>
      </c>
      <c r="X181" s="57"/>
      <c r="Y181" s="57">
        <f t="shared" si="21"/>
        <v>0</v>
      </c>
    </row>
    <row r="182" spans="9:25" ht="15.75" x14ac:dyDescent="0.25">
      <c r="I182" s="57">
        <f t="shared" si="26"/>
        <v>0</v>
      </c>
      <c r="J182" s="57">
        <f t="shared" si="22"/>
        <v>0</v>
      </c>
      <c r="K182" s="58">
        <f t="shared" si="23"/>
        <v>0</v>
      </c>
      <c r="L182" s="58">
        <f t="shared" si="24"/>
        <v>0</v>
      </c>
      <c r="M182" s="58">
        <f t="shared" si="27"/>
        <v>0</v>
      </c>
      <c r="N182" s="58">
        <f t="shared" si="25"/>
        <v>0</v>
      </c>
      <c r="O182" s="59"/>
      <c r="Q182" s="57">
        <v>0</v>
      </c>
      <c r="R182" s="57">
        <f t="shared" si="28"/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f t="shared" si="29"/>
        <v>0</v>
      </c>
      <c r="X182" s="57"/>
      <c r="Y182" s="57">
        <f t="shared" si="21"/>
        <v>0</v>
      </c>
    </row>
    <row r="183" spans="9:25" ht="15.75" x14ac:dyDescent="0.25">
      <c r="I183" s="57">
        <f t="shared" si="26"/>
        <v>0</v>
      </c>
      <c r="J183" s="57">
        <f t="shared" si="22"/>
        <v>0</v>
      </c>
      <c r="K183" s="58">
        <f t="shared" si="23"/>
        <v>0</v>
      </c>
      <c r="L183" s="58">
        <f t="shared" si="24"/>
        <v>0</v>
      </c>
      <c r="M183" s="58">
        <f t="shared" si="27"/>
        <v>0</v>
      </c>
      <c r="N183" s="58">
        <f t="shared" si="25"/>
        <v>0</v>
      </c>
      <c r="O183" s="59"/>
      <c r="Q183" s="57">
        <v>0</v>
      </c>
      <c r="R183" s="57">
        <f t="shared" si="28"/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f t="shared" si="29"/>
        <v>0</v>
      </c>
      <c r="X183" s="57"/>
      <c r="Y183" s="57">
        <f t="shared" si="21"/>
        <v>0</v>
      </c>
    </row>
    <row r="184" spans="9:25" ht="15.75" x14ac:dyDescent="0.25">
      <c r="I184" s="57">
        <f t="shared" si="26"/>
        <v>0</v>
      </c>
      <c r="J184" s="57">
        <f t="shared" si="22"/>
        <v>0</v>
      </c>
      <c r="K184" s="58">
        <f t="shared" si="23"/>
        <v>0</v>
      </c>
      <c r="L184" s="58">
        <f t="shared" si="24"/>
        <v>0</v>
      </c>
      <c r="M184" s="58">
        <f t="shared" si="27"/>
        <v>0</v>
      </c>
      <c r="N184" s="58">
        <f t="shared" si="25"/>
        <v>0</v>
      </c>
      <c r="O184" s="59"/>
      <c r="Q184" s="57">
        <v>0</v>
      </c>
      <c r="R184" s="57">
        <f t="shared" si="28"/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f t="shared" si="29"/>
        <v>0</v>
      </c>
      <c r="X184" s="57"/>
      <c r="Y184" s="57">
        <f t="shared" si="21"/>
        <v>0</v>
      </c>
    </row>
    <row r="185" spans="9:25" ht="15.75" x14ac:dyDescent="0.25">
      <c r="I185" s="57">
        <f t="shared" si="26"/>
        <v>0</v>
      </c>
      <c r="J185" s="57">
        <f t="shared" si="22"/>
        <v>0</v>
      </c>
      <c r="K185" s="58">
        <f t="shared" si="23"/>
        <v>0</v>
      </c>
      <c r="L185" s="58">
        <f t="shared" si="24"/>
        <v>0</v>
      </c>
      <c r="M185" s="58">
        <f t="shared" si="27"/>
        <v>0</v>
      </c>
      <c r="N185" s="58">
        <f t="shared" si="25"/>
        <v>0</v>
      </c>
      <c r="O185" s="59"/>
      <c r="Q185" s="57">
        <v>0</v>
      </c>
      <c r="R185" s="57">
        <f t="shared" si="28"/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f t="shared" si="29"/>
        <v>0</v>
      </c>
      <c r="X185" s="57"/>
      <c r="Y185" s="57">
        <f t="shared" si="21"/>
        <v>0</v>
      </c>
    </row>
    <row r="186" spans="9:25" ht="15.75" x14ac:dyDescent="0.25">
      <c r="I186" s="57">
        <f t="shared" si="26"/>
        <v>0</v>
      </c>
      <c r="J186" s="57">
        <f t="shared" si="22"/>
        <v>0</v>
      </c>
      <c r="K186" s="58">
        <f t="shared" si="23"/>
        <v>0</v>
      </c>
      <c r="L186" s="58">
        <f t="shared" si="24"/>
        <v>0</v>
      </c>
      <c r="M186" s="58">
        <f t="shared" si="27"/>
        <v>0</v>
      </c>
      <c r="N186" s="58">
        <f t="shared" si="25"/>
        <v>0</v>
      </c>
      <c r="O186" s="59"/>
      <c r="Q186" s="57">
        <v>0</v>
      </c>
      <c r="R186" s="57">
        <f t="shared" si="28"/>
        <v>0</v>
      </c>
      <c r="S186" s="57">
        <v>0</v>
      </c>
      <c r="T186" s="57">
        <v>0</v>
      </c>
      <c r="U186" s="57">
        <v>0</v>
      </c>
      <c r="V186" s="57">
        <v>0</v>
      </c>
      <c r="W186" s="57">
        <f t="shared" si="29"/>
        <v>0</v>
      </c>
      <c r="X186" s="57"/>
      <c r="Y186" s="57">
        <f t="shared" si="21"/>
        <v>0</v>
      </c>
    </row>
    <row r="187" spans="9:25" ht="15.75" x14ac:dyDescent="0.25">
      <c r="I187" s="57">
        <f t="shared" si="26"/>
        <v>0</v>
      </c>
      <c r="J187" s="57">
        <f t="shared" si="22"/>
        <v>0</v>
      </c>
      <c r="K187" s="58">
        <f t="shared" si="23"/>
        <v>0</v>
      </c>
      <c r="L187" s="58">
        <f t="shared" si="24"/>
        <v>0</v>
      </c>
      <c r="M187" s="58">
        <f t="shared" si="27"/>
        <v>0</v>
      </c>
      <c r="N187" s="58">
        <f t="shared" si="25"/>
        <v>0</v>
      </c>
      <c r="O187" s="59"/>
      <c r="Q187" s="57">
        <v>0</v>
      </c>
      <c r="R187" s="57">
        <f t="shared" si="28"/>
        <v>0</v>
      </c>
      <c r="S187" s="57">
        <v>0</v>
      </c>
      <c r="T187" s="57">
        <v>0</v>
      </c>
      <c r="U187" s="57">
        <v>0</v>
      </c>
      <c r="V187" s="57">
        <v>0</v>
      </c>
      <c r="W187" s="57">
        <f t="shared" si="29"/>
        <v>0</v>
      </c>
      <c r="X187" s="57"/>
      <c r="Y187" s="57">
        <f t="shared" si="21"/>
        <v>0</v>
      </c>
    </row>
    <row r="188" spans="9:25" ht="15.75" x14ac:dyDescent="0.25">
      <c r="I188" s="57">
        <f t="shared" si="26"/>
        <v>0</v>
      </c>
      <c r="J188" s="57">
        <f t="shared" si="22"/>
        <v>0</v>
      </c>
      <c r="K188" s="58">
        <f t="shared" si="23"/>
        <v>0</v>
      </c>
      <c r="L188" s="58">
        <f t="shared" si="24"/>
        <v>0</v>
      </c>
      <c r="M188" s="58">
        <f t="shared" si="27"/>
        <v>0</v>
      </c>
      <c r="N188" s="58">
        <f t="shared" si="25"/>
        <v>0</v>
      </c>
      <c r="O188" s="59"/>
      <c r="Q188" s="57">
        <v>0</v>
      </c>
      <c r="R188" s="57">
        <f t="shared" si="28"/>
        <v>0</v>
      </c>
      <c r="S188" s="57">
        <v>0</v>
      </c>
      <c r="T188" s="57">
        <v>0</v>
      </c>
      <c r="U188" s="57">
        <v>0</v>
      </c>
      <c r="V188" s="57">
        <v>0</v>
      </c>
      <c r="W188" s="57">
        <f t="shared" si="29"/>
        <v>0</v>
      </c>
      <c r="X188" s="57"/>
      <c r="Y188" s="57">
        <f t="shared" si="21"/>
        <v>0</v>
      </c>
    </row>
    <row r="189" spans="9:25" ht="15.75" x14ac:dyDescent="0.25">
      <c r="I189" s="57">
        <f t="shared" si="26"/>
        <v>0</v>
      </c>
      <c r="J189" s="57">
        <f t="shared" si="22"/>
        <v>0</v>
      </c>
      <c r="K189" s="58">
        <f t="shared" si="23"/>
        <v>0</v>
      </c>
      <c r="L189" s="58">
        <f t="shared" si="24"/>
        <v>0</v>
      </c>
      <c r="M189" s="58">
        <f t="shared" si="27"/>
        <v>0</v>
      </c>
      <c r="N189" s="58">
        <f t="shared" si="25"/>
        <v>0</v>
      </c>
      <c r="O189" s="59"/>
      <c r="Q189" s="57">
        <v>0</v>
      </c>
      <c r="R189" s="57">
        <f t="shared" si="28"/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f t="shared" si="29"/>
        <v>0</v>
      </c>
      <c r="X189" s="57"/>
      <c r="Y189" s="57">
        <f t="shared" si="21"/>
        <v>0</v>
      </c>
    </row>
    <row r="190" spans="9:25" ht="15.75" x14ac:dyDescent="0.25">
      <c r="I190" s="57">
        <f t="shared" si="26"/>
        <v>0</v>
      </c>
      <c r="J190" s="57">
        <f t="shared" si="22"/>
        <v>0</v>
      </c>
      <c r="K190" s="58">
        <f t="shared" si="23"/>
        <v>0</v>
      </c>
      <c r="L190" s="58">
        <f t="shared" si="24"/>
        <v>0</v>
      </c>
      <c r="M190" s="58">
        <f t="shared" si="27"/>
        <v>0</v>
      </c>
      <c r="N190" s="58">
        <f t="shared" si="25"/>
        <v>0</v>
      </c>
      <c r="O190" s="59"/>
      <c r="Q190" s="57">
        <v>0</v>
      </c>
      <c r="R190" s="57">
        <f t="shared" si="28"/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f t="shared" si="29"/>
        <v>0</v>
      </c>
      <c r="X190" s="57"/>
      <c r="Y190" s="57">
        <f t="shared" si="21"/>
        <v>0</v>
      </c>
    </row>
    <row r="191" spans="9:25" ht="15.75" x14ac:dyDescent="0.25">
      <c r="I191" s="57">
        <f t="shared" si="26"/>
        <v>0</v>
      </c>
      <c r="J191" s="57">
        <f t="shared" si="22"/>
        <v>0</v>
      </c>
      <c r="K191" s="58">
        <f t="shared" si="23"/>
        <v>0</v>
      </c>
      <c r="L191" s="58">
        <f t="shared" si="24"/>
        <v>0</v>
      </c>
      <c r="M191" s="58">
        <f t="shared" si="27"/>
        <v>0</v>
      </c>
      <c r="N191" s="58">
        <f t="shared" si="25"/>
        <v>0</v>
      </c>
      <c r="O191" s="59"/>
      <c r="Q191" s="57">
        <v>0</v>
      </c>
      <c r="R191" s="57">
        <f t="shared" si="28"/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f t="shared" si="29"/>
        <v>0</v>
      </c>
      <c r="X191" s="57"/>
      <c r="Y191" s="57">
        <f t="shared" si="21"/>
        <v>0</v>
      </c>
    </row>
    <row r="192" spans="9:25" ht="15.75" x14ac:dyDescent="0.25">
      <c r="I192" s="57">
        <f t="shared" si="26"/>
        <v>0</v>
      </c>
      <c r="J192" s="57">
        <f t="shared" si="22"/>
        <v>0</v>
      </c>
      <c r="K192" s="58">
        <f t="shared" si="23"/>
        <v>0</v>
      </c>
      <c r="L192" s="58">
        <f t="shared" si="24"/>
        <v>0</v>
      </c>
      <c r="M192" s="58">
        <f t="shared" si="27"/>
        <v>0</v>
      </c>
      <c r="N192" s="58">
        <f t="shared" si="25"/>
        <v>0</v>
      </c>
      <c r="O192" s="59"/>
      <c r="Q192" s="57">
        <v>0</v>
      </c>
      <c r="R192" s="57">
        <f t="shared" si="28"/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f t="shared" si="29"/>
        <v>0</v>
      </c>
      <c r="X192" s="57"/>
      <c r="Y192" s="57">
        <f t="shared" si="21"/>
        <v>0</v>
      </c>
    </row>
    <row r="193" spans="9:25" ht="15.75" x14ac:dyDescent="0.25">
      <c r="I193" s="57">
        <f t="shared" si="26"/>
        <v>0</v>
      </c>
      <c r="J193" s="57">
        <f t="shared" si="22"/>
        <v>0</v>
      </c>
      <c r="K193" s="58">
        <f t="shared" si="23"/>
        <v>0</v>
      </c>
      <c r="L193" s="58">
        <f t="shared" si="24"/>
        <v>0</v>
      </c>
      <c r="M193" s="58">
        <f t="shared" si="27"/>
        <v>0</v>
      </c>
      <c r="N193" s="58">
        <f t="shared" si="25"/>
        <v>0</v>
      </c>
      <c r="O193" s="59"/>
      <c r="Q193" s="57">
        <v>0</v>
      </c>
      <c r="R193" s="57">
        <f t="shared" si="28"/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f t="shared" si="29"/>
        <v>0</v>
      </c>
      <c r="X193" s="57"/>
      <c r="Y193" s="57">
        <f t="shared" si="21"/>
        <v>0</v>
      </c>
    </row>
    <row r="194" spans="9:25" ht="15.75" x14ac:dyDescent="0.25">
      <c r="I194" s="57">
        <f t="shared" si="26"/>
        <v>0</v>
      </c>
      <c r="J194" s="57">
        <f t="shared" si="22"/>
        <v>0</v>
      </c>
      <c r="K194" s="58">
        <f t="shared" si="23"/>
        <v>0</v>
      </c>
      <c r="L194" s="58">
        <f t="shared" si="24"/>
        <v>0</v>
      </c>
      <c r="M194" s="58">
        <f t="shared" si="27"/>
        <v>0</v>
      </c>
      <c r="N194" s="58">
        <f t="shared" si="25"/>
        <v>0</v>
      </c>
      <c r="O194" s="59"/>
      <c r="Q194" s="57">
        <v>0</v>
      </c>
      <c r="R194" s="57">
        <f t="shared" si="28"/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f t="shared" si="29"/>
        <v>0</v>
      </c>
      <c r="X194" s="57"/>
      <c r="Y194" s="57">
        <f t="shared" si="21"/>
        <v>0</v>
      </c>
    </row>
    <row r="195" spans="9:25" ht="15.75" x14ac:dyDescent="0.25">
      <c r="I195" s="57">
        <f t="shared" si="26"/>
        <v>0</v>
      </c>
      <c r="J195" s="57">
        <f t="shared" si="22"/>
        <v>0</v>
      </c>
      <c r="K195" s="58">
        <f t="shared" si="23"/>
        <v>0</v>
      </c>
      <c r="L195" s="58">
        <f t="shared" si="24"/>
        <v>0</v>
      </c>
      <c r="M195" s="58">
        <f t="shared" si="27"/>
        <v>0</v>
      </c>
      <c r="N195" s="58">
        <f t="shared" si="25"/>
        <v>0</v>
      </c>
      <c r="O195" s="59"/>
      <c r="Q195" s="57">
        <v>0</v>
      </c>
      <c r="R195" s="57">
        <f t="shared" si="28"/>
        <v>0</v>
      </c>
      <c r="S195" s="57">
        <v>0</v>
      </c>
      <c r="T195" s="57">
        <v>0</v>
      </c>
      <c r="U195" s="57">
        <v>0</v>
      </c>
      <c r="V195" s="57">
        <v>0</v>
      </c>
      <c r="W195" s="57">
        <f t="shared" si="29"/>
        <v>0</v>
      </c>
      <c r="X195" s="57"/>
      <c r="Y195" s="57">
        <f t="shared" si="21"/>
        <v>0</v>
      </c>
    </row>
    <row r="196" spans="9:25" ht="15.75" x14ac:dyDescent="0.25">
      <c r="I196" s="57">
        <f t="shared" si="26"/>
        <v>0</v>
      </c>
      <c r="J196" s="57">
        <f t="shared" si="22"/>
        <v>0</v>
      </c>
      <c r="K196" s="58">
        <f t="shared" si="23"/>
        <v>0</v>
      </c>
      <c r="L196" s="58">
        <f t="shared" si="24"/>
        <v>0</v>
      </c>
      <c r="M196" s="58">
        <f t="shared" si="27"/>
        <v>0</v>
      </c>
      <c r="N196" s="58">
        <f t="shared" si="25"/>
        <v>0</v>
      </c>
      <c r="O196" s="59"/>
      <c r="Q196" s="57">
        <v>0</v>
      </c>
      <c r="R196" s="57">
        <f t="shared" si="28"/>
        <v>0</v>
      </c>
      <c r="S196" s="57">
        <v>0</v>
      </c>
      <c r="T196" s="57">
        <v>0</v>
      </c>
      <c r="U196" s="57">
        <v>0</v>
      </c>
      <c r="V196" s="57">
        <v>0</v>
      </c>
      <c r="W196" s="57">
        <f t="shared" si="29"/>
        <v>0</v>
      </c>
      <c r="X196" s="57"/>
      <c r="Y196" s="57">
        <f t="shared" si="21"/>
        <v>0</v>
      </c>
    </row>
    <row r="197" spans="9:25" ht="15.75" x14ac:dyDescent="0.25">
      <c r="I197" s="57">
        <f t="shared" si="26"/>
        <v>0</v>
      </c>
      <c r="J197" s="57">
        <f t="shared" si="22"/>
        <v>0</v>
      </c>
      <c r="K197" s="58">
        <f t="shared" si="23"/>
        <v>0</v>
      </c>
      <c r="L197" s="58">
        <f t="shared" si="24"/>
        <v>0</v>
      </c>
      <c r="M197" s="58">
        <f t="shared" si="27"/>
        <v>0</v>
      </c>
      <c r="N197" s="58">
        <f t="shared" si="25"/>
        <v>0</v>
      </c>
      <c r="O197" s="59"/>
      <c r="Q197" s="57">
        <v>0</v>
      </c>
      <c r="R197" s="57">
        <f t="shared" si="28"/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f t="shared" si="29"/>
        <v>0</v>
      </c>
      <c r="X197" s="57"/>
      <c r="Y197" s="57">
        <f t="shared" si="21"/>
        <v>0</v>
      </c>
    </row>
    <row r="198" spans="9:25" ht="15.75" x14ac:dyDescent="0.25">
      <c r="I198" s="57">
        <f t="shared" si="26"/>
        <v>0</v>
      </c>
      <c r="J198" s="57">
        <f t="shared" si="22"/>
        <v>0</v>
      </c>
      <c r="K198" s="58">
        <f t="shared" si="23"/>
        <v>0</v>
      </c>
      <c r="L198" s="58">
        <f t="shared" si="24"/>
        <v>0</v>
      </c>
      <c r="M198" s="58">
        <f t="shared" si="27"/>
        <v>0</v>
      </c>
      <c r="N198" s="58">
        <f t="shared" si="25"/>
        <v>0</v>
      </c>
      <c r="O198" s="59"/>
      <c r="Q198" s="57">
        <v>0</v>
      </c>
      <c r="R198" s="57">
        <f t="shared" si="28"/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f t="shared" si="29"/>
        <v>0</v>
      </c>
      <c r="X198" s="57"/>
      <c r="Y198" s="57">
        <f t="shared" si="21"/>
        <v>0</v>
      </c>
    </row>
    <row r="199" spans="9:25" ht="15.75" x14ac:dyDescent="0.25">
      <c r="I199" s="57">
        <f t="shared" si="26"/>
        <v>0</v>
      </c>
      <c r="J199" s="57">
        <f t="shared" si="22"/>
        <v>0</v>
      </c>
      <c r="K199" s="58">
        <f t="shared" si="23"/>
        <v>0</v>
      </c>
      <c r="L199" s="58">
        <f t="shared" si="24"/>
        <v>0</v>
      </c>
      <c r="M199" s="58">
        <f t="shared" si="27"/>
        <v>0</v>
      </c>
      <c r="N199" s="58">
        <f t="shared" si="25"/>
        <v>0</v>
      </c>
      <c r="O199" s="59"/>
      <c r="Q199" s="57">
        <v>0</v>
      </c>
      <c r="R199" s="57">
        <f t="shared" si="28"/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f t="shared" si="29"/>
        <v>0</v>
      </c>
      <c r="X199" s="57"/>
      <c r="Y199" s="57">
        <f t="shared" si="21"/>
        <v>0</v>
      </c>
    </row>
    <row r="200" spans="9:25" ht="15.75" x14ac:dyDescent="0.25">
      <c r="I200" s="57">
        <f t="shared" si="26"/>
        <v>0</v>
      </c>
      <c r="J200" s="57">
        <f t="shared" si="22"/>
        <v>0</v>
      </c>
      <c r="K200" s="58">
        <f t="shared" si="23"/>
        <v>0</v>
      </c>
      <c r="L200" s="58">
        <f t="shared" si="24"/>
        <v>0</v>
      </c>
      <c r="M200" s="58">
        <f t="shared" si="27"/>
        <v>0</v>
      </c>
      <c r="N200" s="58">
        <f t="shared" si="25"/>
        <v>0</v>
      </c>
      <c r="O200" s="59"/>
      <c r="Q200" s="57">
        <v>0</v>
      </c>
      <c r="R200" s="57">
        <f t="shared" si="28"/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f t="shared" si="29"/>
        <v>0</v>
      </c>
      <c r="X200" s="57"/>
      <c r="Y200" s="57">
        <f t="shared" si="21"/>
        <v>0</v>
      </c>
    </row>
    <row r="201" spans="9:25" ht="15.75" x14ac:dyDescent="0.25">
      <c r="I201" s="57">
        <f t="shared" si="26"/>
        <v>0</v>
      </c>
      <c r="J201" s="57">
        <f t="shared" si="22"/>
        <v>0</v>
      </c>
      <c r="K201" s="58">
        <f t="shared" si="23"/>
        <v>0</v>
      </c>
      <c r="L201" s="58">
        <f t="shared" si="24"/>
        <v>0</v>
      </c>
      <c r="M201" s="58">
        <f t="shared" si="27"/>
        <v>0</v>
      </c>
      <c r="N201" s="58">
        <f t="shared" si="25"/>
        <v>0</v>
      </c>
      <c r="O201" s="59"/>
      <c r="Q201" s="57">
        <v>0</v>
      </c>
      <c r="R201" s="57">
        <f t="shared" si="28"/>
        <v>0</v>
      </c>
      <c r="S201" s="57">
        <v>0</v>
      </c>
      <c r="T201" s="57">
        <v>0</v>
      </c>
      <c r="U201" s="57">
        <v>0</v>
      </c>
      <c r="V201" s="57">
        <v>0</v>
      </c>
      <c r="W201" s="57">
        <f t="shared" si="29"/>
        <v>0</v>
      </c>
      <c r="X201" s="57"/>
      <c r="Y201" s="57">
        <f t="shared" si="21"/>
        <v>0</v>
      </c>
    </row>
    <row r="202" spans="9:25" ht="15.75" x14ac:dyDescent="0.25">
      <c r="I202" s="57">
        <f t="shared" si="26"/>
        <v>0</v>
      </c>
      <c r="J202" s="57">
        <f t="shared" si="22"/>
        <v>0</v>
      </c>
      <c r="K202" s="58">
        <f t="shared" si="23"/>
        <v>0</v>
      </c>
      <c r="L202" s="58">
        <f t="shared" si="24"/>
        <v>0</v>
      </c>
      <c r="M202" s="58">
        <f t="shared" si="27"/>
        <v>0</v>
      </c>
      <c r="N202" s="58">
        <f t="shared" si="25"/>
        <v>0</v>
      </c>
      <c r="O202" s="59"/>
      <c r="Q202" s="57">
        <v>0</v>
      </c>
      <c r="R202" s="57">
        <f t="shared" si="28"/>
        <v>0</v>
      </c>
      <c r="S202" s="57">
        <v>0</v>
      </c>
      <c r="T202" s="57">
        <v>0</v>
      </c>
      <c r="U202" s="57">
        <v>0</v>
      </c>
      <c r="V202" s="57">
        <v>0</v>
      </c>
      <c r="W202" s="57">
        <f t="shared" si="29"/>
        <v>0</v>
      </c>
      <c r="X202" s="57"/>
      <c r="Y202" s="57">
        <f t="shared" si="21"/>
        <v>0</v>
      </c>
    </row>
    <row r="203" spans="9:25" ht="15.75" x14ac:dyDescent="0.25">
      <c r="I203" s="57">
        <f t="shared" si="26"/>
        <v>0</v>
      </c>
      <c r="J203" s="57">
        <f t="shared" si="22"/>
        <v>0</v>
      </c>
      <c r="K203" s="58">
        <f t="shared" si="23"/>
        <v>0</v>
      </c>
      <c r="L203" s="58">
        <f t="shared" si="24"/>
        <v>0</v>
      </c>
      <c r="M203" s="58">
        <f t="shared" si="27"/>
        <v>0</v>
      </c>
      <c r="N203" s="58">
        <f t="shared" si="25"/>
        <v>0</v>
      </c>
      <c r="O203" s="59"/>
      <c r="Q203" s="57">
        <v>0</v>
      </c>
      <c r="R203" s="57">
        <f t="shared" si="28"/>
        <v>0</v>
      </c>
      <c r="S203" s="57">
        <v>0</v>
      </c>
      <c r="T203" s="57">
        <v>0</v>
      </c>
      <c r="U203" s="57">
        <v>0</v>
      </c>
      <c r="V203" s="57">
        <v>0</v>
      </c>
      <c r="W203" s="57">
        <f t="shared" si="29"/>
        <v>0</v>
      </c>
      <c r="X203" s="57"/>
      <c r="Y203" s="57">
        <f t="shared" si="21"/>
        <v>0</v>
      </c>
    </row>
    <row r="204" spans="9:25" ht="15.75" x14ac:dyDescent="0.25">
      <c r="I204" s="57">
        <f t="shared" si="26"/>
        <v>0</v>
      </c>
      <c r="J204" s="57">
        <f t="shared" si="22"/>
        <v>0</v>
      </c>
      <c r="K204" s="58">
        <f t="shared" si="23"/>
        <v>0</v>
      </c>
      <c r="L204" s="58">
        <f t="shared" si="24"/>
        <v>0</v>
      </c>
      <c r="M204" s="58">
        <f t="shared" si="27"/>
        <v>0</v>
      </c>
      <c r="N204" s="58">
        <f t="shared" si="25"/>
        <v>0</v>
      </c>
      <c r="O204" s="59"/>
      <c r="Q204" s="57">
        <v>0</v>
      </c>
      <c r="R204" s="57">
        <f t="shared" si="28"/>
        <v>0</v>
      </c>
      <c r="S204" s="57">
        <v>0</v>
      </c>
      <c r="T204" s="57">
        <v>0</v>
      </c>
      <c r="U204" s="57">
        <v>0</v>
      </c>
      <c r="V204" s="57">
        <v>0</v>
      </c>
      <c r="W204" s="57">
        <f t="shared" si="29"/>
        <v>0</v>
      </c>
      <c r="X204" s="57"/>
      <c r="Y204" s="57">
        <f t="shared" si="21"/>
        <v>0</v>
      </c>
    </row>
    <row r="205" spans="9:25" ht="15.75" x14ac:dyDescent="0.25">
      <c r="I205" s="57">
        <f t="shared" si="26"/>
        <v>0</v>
      </c>
      <c r="J205" s="57">
        <f t="shared" si="22"/>
        <v>0</v>
      </c>
      <c r="K205" s="58">
        <f t="shared" si="23"/>
        <v>0</v>
      </c>
      <c r="L205" s="58">
        <f t="shared" si="24"/>
        <v>0</v>
      </c>
      <c r="M205" s="58">
        <f t="shared" si="27"/>
        <v>0</v>
      </c>
      <c r="N205" s="58">
        <f t="shared" si="25"/>
        <v>0</v>
      </c>
      <c r="O205" s="59"/>
      <c r="Q205" s="57">
        <v>0</v>
      </c>
      <c r="R205" s="57">
        <f t="shared" si="28"/>
        <v>0</v>
      </c>
      <c r="S205" s="57">
        <v>0</v>
      </c>
      <c r="T205" s="57">
        <v>0</v>
      </c>
      <c r="U205" s="57">
        <v>0</v>
      </c>
      <c r="V205" s="57">
        <v>0</v>
      </c>
      <c r="W205" s="57">
        <f t="shared" si="29"/>
        <v>0</v>
      </c>
      <c r="X205" s="57"/>
      <c r="Y205" s="57">
        <f t="shared" si="21"/>
        <v>0</v>
      </c>
    </row>
    <row r="206" spans="9:25" ht="15.75" x14ac:dyDescent="0.25">
      <c r="I206" s="57">
        <f t="shared" si="26"/>
        <v>0</v>
      </c>
      <c r="J206" s="57">
        <f t="shared" si="22"/>
        <v>0</v>
      </c>
      <c r="K206" s="58">
        <f t="shared" si="23"/>
        <v>0</v>
      </c>
      <c r="L206" s="58">
        <f t="shared" si="24"/>
        <v>0</v>
      </c>
      <c r="M206" s="58">
        <f t="shared" si="27"/>
        <v>0</v>
      </c>
      <c r="N206" s="58">
        <f t="shared" si="25"/>
        <v>0</v>
      </c>
      <c r="O206" s="59"/>
      <c r="Q206" s="57">
        <v>0</v>
      </c>
      <c r="R206" s="57">
        <f t="shared" si="28"/>
        <v>0</v>
      </c>
      <c r="S206" s="57">
        <v>0</v>
      </c>
      <c r="T206" s="57">
        <v>0</v>
      </c>
      <c r="U206" s="57">
        <v>0</v>
      </c>
      <c r="V206" s="57">
        <v>0</v>
      </c>
      <c r="W206" s="57">
        <f t="shared" si="29"/>
        <v>0</v>
      </c>
      <c r="X206" s="57"/>
      <c r="Y206" s="57">
        <f t="shared" si="21"/>
        <v>0</v>
      </c>
    </row>
    <row r="207" spans="9:25" ht="15.75" x14ac:dyDescent="0.25">
      <c r="I207" s="57">
        <f t="shared" si="26"/>
        <v>0</v>
      </c>
      <c r="J207" s="57">
        <f t="shared" si="22"/>
        <v>0</v>
      </c>
      <c r="K207" s="58">
        <f t="shared" si="23"/>
        <v>0</v>
      </c>
      <c r="L207" s="58">
        <f t="shared" si="24"/>
        <v>0</v>
      </c>
      <c r="M207" s="58">
        <f t="shared" si="27"/>
        <v>0</v>
      </c>
      <c r="N207" s="58">
        <f t="shared" si="25"/>
        <v>0</v>
      </c>
      <c r="O207" s="59"/>
      <c r="Q207" s="57">
        <v>0</v>
      </c>
      <c r="R207" s="57">
        <f t="shared" si="28"/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f t="shared" si="29"/>
        <v>0</v>
      </c>
      <c r="X207" s="57"/>
      <c r="Y207" s="57">
        <f t="shared" si="21"/>
        <v>0</v>
      </c>
    </row>
    <row r="208" spans="9:25" ht="15.75" x14ac:dyDescent="0.25">
      <c r="I208" s="57">
        <f t="shared" si="26"/>
        <v>0</v>
      </c>
      <c r="J208" s="57">
        <f t="shared" si="22"/>
        <v>0</v>
      </c>
      <c r="K208" s="58">
        <f t="shared" si="23"/>
        <v>0</v>
      </c>
      <c r="L208" s="58">
        <f t="shared" si="24"/>
        <v>0</v>
      </c>
      <c r="M208" s="58">
        <f t="shared" si="27"/>
        <v>0</v>
      </c>
      <c r="N208" s="58">
        <f t="shared" si="25"/>
        <v>0</v>
      </c>
      <c r="O208" s="59"/>
      <c r="Q208" s="57">
        <v>0</v>
      </c>
      <c r="R208" s="57">
        <f t="shared" si="28"/>
        <v>0</v>
      </c>
      <c r="S208" s="57">
        <v>0</v>
      </c>
      <c r="T208" s="57">
        <v>0</v>
      </c>
      <c r="U208" s="57">
        <v>0</v>
      </c>
      <c r="V208" s="57">
        <v>0</v>
      </c>
      <c r="W208" s="57">
        <f t="shared" si="29"/>
        <v>0</v>
      </c>
      <c r="X208" s="57"/>
      <c r="Y208" s="57">
        <f t="shared" si="21"/>
        <v>0</v>
      </c>
    </row>
    <row r="209" spans="9:25" ht="15.75" x14ac:dyDescent="0.25">
      <c r="I209" s="57">
        <f t="shared" si="26"/>
        <v>0</v>
      </c>
      <c r="J209" s="57">
        <f t="shared" si="22"/>
        <v>0</v>
      </c>
      <c r="K209" s="58">
        <f t="shared" si="23"/>
        <v>0</v>
      </c>
      <c r="L209" s="58">
        <f t="shared" si="24"/>
        <v>0</v>
      </c>
      <c r="M209" s="58">
        <f t="shared" si="27"/>
        <v>0</v>
      </c>
      <c r="N209" s="58">
        <f t="shared" si="25"/>
        <v>0</v>
      </c>
      <c r="O209" s="59"/>
      <c r="Q209" s="57">
        <v>0</v>
      </c>
      <c r="R209" s="57">
        <f t="shared" si="28"/>
        <v>0</v>
      </c>
      <c r="S209" s="57">
        <v>0</v>
      </c>
      <c r="T209" s="57">
        <v>0</v>
      </c>
      <c r="U209" s="57">
        <v>0</v>
      </c>
      <c r="V209" s="57">
        <v>0</v>
      </c>
      <c r="W209" s="57">
        <f t="shared" si="29"/>
        <v>0</v>
      </c>
      <c r="X209" s="57"/>
      <c r="Y209" s="57">
        <f t="shared" si="21"/>
        <v>0</v>
      </c>
    </row>
    <row r="210" spans="9:25" ht="15.75" x14ac:dyDescent="0.25">
      <c r="I210" s="57">
        <f t="shared" si="26"/>
        <v>0</v>
      </c>
      <c r="J210" s="57">
        <f t="shared" si="22"/>
        <v>0</v>
      </c>
      <c r="K210" s="58">
        <f t="shared" si="23"/>
        <v>0</v>
      </c>
      <c r="L210" s="58">
        <f t="shared" si="24"/>
        <v>0</v>
      </c>
      <c r="M210" s="58">
        <f t="shared" si="27"/>
        <v>0</v>
      </c>
      <c r="N210" s="58">
        <f t="shared" si="25"/>
        <v>0</v>
      </c>
      <c r="O210" s="59"/>
      <c r="Q210" s="57">
        <v>0</v>
      </c>
      <c r="R210" s="57">
        <f t="shared" si="28"/>
        <v>0</v>
      </c>
      <c r="S210" s="57">
        <v>0</v>
      </c>
      <c r="T210" s="57">
        <v>0</v>
      </c>
      <c r="U210" s="57">
        <v>0</v>
      </c>
      <c r="V210" s="57">
        <v>0</v>
      </c>
      <c r="W210" s="57">
        <f t="shared" si="29"/>
        <v>0</v>
      </c>
      <c r="X210" s="57"/>
      <c r="Y210" s="57">
        <f t="shared" si="21"/>
        <v>0</v>
      </c>
    </row>
    <row r="211" spans="9:25" ht="15.75" x14ac:dyDescent="0.25">
      <c r="I211" s="57">
        <f t="shared" si="26"/>
        <v>0</v>
      </c>
      <c r="J211" s="57">
        <f t="shared" si="22"/>
        <v>0</v>
      </c>
      <c r="K211" s="58">
        <f t="shared" si="23"/>
        <v>0</v>
      </c>
      <c r="L211" s="58">
        <f t="shared" si="24"/>
        <v>0</v>
      </c>
      <c r="M211" s="58">
        <f t="shared" si="27"/>
        <v>0</v>
      </c>
      <c r="N211" s="58">
        <f t="shared" si="25"/>
        <v>0</v>
      </c>
      <c r="O211" s="59"/>
      <c r="Q211" s="57">
        <v>0</v>
      </c>
      <c r="R211" s="57">
        <f t="shared" si="28"/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f t="shared" si="29"/>
        <v>0</v>
      </c>
      <c r="X211" s="57"/>
      <c r="Y211" s="57">
        <f t="shared" si="21"/>
        <v>0</v>
      </c>
    </row>
    <row r="212" spans="9:25" ht="15.75" x14ac:dyDescent="0.25">
      <c r="I212" s="57">
        <f t="shared" si="26"/>
        <v>0</v>
      </c>
      <c r="J212" s="57">
        <f t="shared" si="22"/>
        <v>0</v>
      </c>
      <c r="K212" s="58">
        <f t="shared" si="23"/>
        <v>0</v>
      </c>
      <c r="L212" s="58">
        <f t="shared" si="24"/>
        <v>0</v>
      </c>
      <c r="M212" s="58">
        <f t="shared" si="27"/>
        <v>0</v>
      </c>
      <c r="N212" s="58">
        <f t="shared" si="25"/>
        <v>0</v>
      </c>
      <c r="O212" s="59"/>
      <c r="Q212" s="57">
        <v>0</v>
      </c>
      <c r="R212" s="57">
        <f t="shared" si="28"/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f t="shared" si="29"/>
        <v>0</v>
      </c>
      <c r="X212" s="57"/>
      <c r="Y212" s="57">
        <f t="shared" si="21"/>
        <v>0</v>
      </c>
    </row>
    <row r="213" spans="9:25" ht="15.75" x14ac:dyDescent="0.25">
      <c r="I213" s="57">
        <f t="shared" si="26"/>
        <v>0</v>
      </c>
      <c r="J213" s="57">
        <f t="shared" si="22"/>
        <v>0</v>
      </c>
      <c r="K213" s="58">
        <f t="shared" si="23"/>
        <v>0</v>
      </c>
      <c r="L213" s="58">
        <f t="shared" si="24"/>
        <v>0</v>
      </c>
      <c r="M213" s="58">
        <f t="shared" si="27"/>
        <v>0</v>
      </c>
      <c r="N213" s="58">
        <f t="shared" si="25"/>
        <v>0</v>
      </c>
      <c r="O213" s="59"/>
      <c r="Q213" s="57">
        <v>0</v>
      </c>
      <c r="R213" s="57">
        <f t="shared" si="28"/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f t="shared" si="29"/>
        <v>0</v>
      </c>
      <c r="X213" s="57"/>
      <c r="Y213" s="57">
        <f t="shared" ref="Y213:Y276" si="30">SUM(Q213:X213)</f>
        <v>0</v>
      </c>
    </row>
    <row r="214" spans="9:25" ht="15.75" x14ac:dyDescent="0.25">
      <c r="I214" s="57">
        <f t="shared" si="26"/>
        <v>0</v>
      </c>
      <c r="J214" s="57">
        <f t="shared" ref="J214:J277" si="31">IF(I214&lt;&gt;0,N213,0)</f>
        <v>0</v>
      </c>
      <c r="K214" s="58">
        <f t="shared" ref="K214:K277" si="32">IF(I214&lt;&gt;0,J214*$K$16,0)</f>
        <v>0</v>
      </c>
      <c r="L214" s="58">
        <f t="shared" ref="L214:L277" si="33">IF(I214&lt;&gt;0,M214-K214,0)</f>
        <v>0</v>
      </c>
      <c r="M214" s="58">
        <f t="shared" si="27"/>
        <v>0</v>
      </c>
      <c r="N214" s="58">
        <f t="shared" ref="N214:N277" si="34">IF(I214&lt;&gt;0,J214-L214,0)</f>
        <v>0</v>
      </c>
      <c r="O214" s="59"/>
      <c r="Q214" s="57">
        <v>0</v>
      </c>
      <c r="R214" s="57">
        <f t="shared" si="28"/>
        <v>0</v>
      </c>
      <c r="S214" s="57">
        <v>0</v>
      </c>
      <c r="T214" s="57">
        <v>0</v>
      </c>
      <c r="U214" s="57">
        <v>0</v>
      </c>
      <c r="V214" s="57">
        <v>0</v>
      </c>
      <c r="W214" s="57">
        <f t="shared" si="29"/>
        <v>0</v>
      </c>
      <c r="X214" s="57"/>
      <c r="Y214" s="57">
        <f t="shared" si="30"/>
        <v>0</v>
      </c>
    </row>
    <row r="215" spans="9:25" ht="15.75" x14ac:dyDescent="0.25">
      <c r="I215" s="57">
        <f t="shared" ref="I215:I278" si="35">IF(AND(I214+1&lt;=$C$10,I214&lt;&gt;0),I214+1,0)</f>
        <v>0</v>
      </c>
      <c r="J215" s="57">
        <f t="shared" si="31"/>
        <v>0</v>
      </c>
      <c r="K215" s="58">
        <f t="shared" si="32"/>
        <v>0</v>
      </c>
      <c r="L215" s="58">
        <f t="shared" si="33"/>
        <v>0</v>
      </c>
      <c r="M215" s="58">
        <f t="shared" ref="M215:M278" si="36">IF(I215&lt;&gt;0,PMT($K$16,$C$10,-$C$9),0)</f>
        <v>0</v>
      </c>
      <c r="N215" s="58">
        <f t="shared" si="34"/>
        <v>0</v>
      </c>
      <c r="O215" s="59"/>
      <c r="Q215" s="57">
        <v>0</v>
      </c>
      <c r="R215" s="57">
        <f t="shared" ref="R215:R278" si="37">IF(M215=0,0,-M215)</f>
        <v>0</v>
      </c>
      <c r="S215" s="57">
        <v>0</v>
      </c>
      <c r="T215" s="57">
        <v>0</v>
      </c>
      <c r="U215" s="57">
        <v>0</v>
      </c>
      <c r="V215" s="57">
        <v>0</v>
      </c>
      <c r="W215" s="57">
        <f t="shared" ref="W215:W278" si="38">($W$19*N214)*-1</f>
        <v>0</v>
      </c>
      <c r="X215" s="57"/>
      <c r="Y215" s="57">
        <f t="shared" si="30"/>
        <v>0</v>
      </c>
    </row>
    <row r="216" spans="9:25" ht="15.75" x14ac:dyDescent="0.25">
      <c r="I216" s="57">
        <f t="shared" si="35"/>
        <v>0</v>
      </c>
      <c r="J216" s="57">
        <f t="shared" si="31"/>
        <v>0</v>
      </c>
      <c r="K216" s="58">
        <f t="shared" si="32"/>
        <v>0</v>
      </c>
      <c r="L216" s="58">
        <f t="shared" si="33"/>
        <v>0</v>
      </c>
      <c r="M216" s="58">
        <f t="shared" si="36"/>
        <v>0</v>
      </c>
      <c r="N216" s="58">
        <f t="shared" si="34"/>
        <v>0</v>
      </c>
      <c r="O216" s="59"/>
      <c r="Q216" s="57">
        <v>0</v>
      </c>
      <c r="R216" s="57">
        <f t="shared" si="37"/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f t="shared" si="38"/>
        <v>0</v>
      </c>
      <c r="X216" s="57"/>
      <c r="Y216" s="57">
        <f t="shared" si="30"/>
        <v>0</v>
      </c>
    </row>
    <row r="217" spans="9:25" ht="15.75" x14ac:dyDescent="0.25">
      <c r="I217" s="57">
        <f t="shared" si="35"/>
        <v>0</v>
      </c>
      <c r="J217" s="57">
        <f t="shared" si="31"/>
        <v>0</v>
      </c>
      <c r="K217" s="58">
        <f t="shared" si="32"/>
        <v>0</v>
      </c>
      <c r="L217" s="58">
        <f t="shared" si="33"/>
        <v>0</v>
      </c>
      <c r="M217" s="58">
        <f t="shared" si="36"/>
        <v>0</v>
      </c>
      <c r="N217" s="58">
        <f t="shared" si="34"/>
        <v>0</v>
      </c>
      <c r="O217" s="59"/>
      <c r="Q217" s="57">
        <v>0</v>
      </c>
      <c r="R217" s="57">
        <f t="shared" si="37"/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f t="shared" si="38"/>
        <v>0</v>
      </c>
      <c r="X217" s="57"/>
      <c r="Y217" s="57">
        <f t="shared" si="30"/>
        <v>0</v>
      </c>
    </row>
    <row r="218" spans="9:25" ht="15.75" x14ac:dyDescent="0.25">
      <c r="I218" s="57">
        <f t="shared" si="35"/>
        <v>0</v>
      </c>
      <c r="J218" s="57">
        <f t="shared" si="31"/>
        <v>0</v>
      </c>
      <c r="K218" s="58">
        <f t="shared" si="32"/>
        <v>0</v>
      </c>
      <c r="L218" s="58">
        <f t="shared" si="33"/>
        <v>0</v>
      </c>
      <c r="M218" s="58">
        <f t="shared" si="36"/>
        <v>0</v>
      </c>
      <c r="N218" s="58">
        <f t="shared" si="34"/>
        <v>0</v>
      </c>
      <c r="O218" s="59"/>
      <c r="Q218" s="57">
        <v>0</v>
      </c>
      <c r="R218" s="57">
        <f t="shared" si="37"/>
        <v>0</v>
      </c>
      <c r="S218" s="57">
        <v>0</v>
      </c>
      <c r="T218" s="57">
        <v>0</v>
      </c>
      <c r="U218" s="57">
        <v>0</v>
      </c>
      <c r="V218" s="57">
        <v>0</v>
      </c>
      <c r="W218" s="57">
        <f t="shared" si="38"/>
        <v>0</v>
      </c>
      <c r="X218" s="57"/>
      <c r="Y218" s="57">
        <f t="shared" si="30"/>
        <v>0</v>
      </c>
    </row>
    <row r="219" spans="9:25" ht="15.75" x14ac:dyDescent="0.25">
      <c r="I219" s="57">
        <f t="shared" si="35"/>
        <v>0</v>
      </c>
      <c r="J219" s="57">
        <f t="shared" si="31"/>
        <v>0</v>
      </c>
      <c r="K219" s="58">
        <f t="shared" si="32"/>
        <v>0</v>
      </c>
      <c r="L219" s="58">
        <f t="shared" si="33"/>
        <v>0</v>
      </c>
      <c r="M219" s="58">
        <f t="shared" si="36"/>
        <v>0</v>
      </c>
      <c r="N219" s="58">
        <f t="shared" si="34"/>
        <v>0</v>
      </c>
      <c r="O219" s="59"/>
      <c r="Q219" s="57">
        <v>0</v>
      </c>
      <c r="R219" s="57">
        <f t="shared" si="37"/>
        <v>0</v>
      </c>
      <c r="S219" s="57">
        <v>0</v>
      </c>
      <c r="T219" s="57">
        <v>0</v>
      </c>
      <c r="U219" s="57">
        <v>0</v>
      </c>
      <c r="V219" s="57">
        <v>0</v>
      </c>
      <c r="W219" s="57">
        <f t="shared" si="38"/>
        <v>0</v>
      </c>
      <c r="X219" s="57"/>
      <c r="Y219" s="57">
        <f t="shared" si="30"/>
        <v>0</v>
      </c>
    </row>
    <row r="220" spans="9:25" ht="15.75" x14ac:dyDescent="0.25">
      <c r="I220" s="57">
        <f t="shared" si="35"/>
        <v>0</v>
      </c>
      <c r="J220" s="57">
        <f t="shared" si="31"/>
        <v>0</v>
      </c>
      <c r="K220" s="58">
        <f t="shared" si="32"/>
        <v>0</v>
      </c>
      <c r="L220" s="58">
        <f t="shared" si="33"/>
        <v>0</v>
      </c>
      <c r="M220" s="58">
        <f t="shared" si="36"/>
        <v>0</v>
      </c>
      <c r="N220" s="58">
        <f t="shared" si="34"/>
        <v>0</v>
      </c>
      <c r="O220" s="59"/>
      <c r="Q220" s="57">
        <v>0</v>
      </c>
      <c r="R220" s="57">
        <f t="shared" si="37"/>
        <v>0</v>
      </c>
      <c r="S220" s="57">
        <v>0</v>
      </c>
      <c r="T220" s="57">
        <v>0</v>
      </c>
      <c r="U220" s="57">
        <v>0</v>
      </c>
      <c r="V220" s="57">
        <v>0</v>
      </c>
      <c r="W220" s="57">
        <f t="shared" si="38"/>
        <v>0</v>
      </c>
      <c r="X220" s="57"/>
      <c r="Y220" s="57">
        <f t="shared" si="30"/>
        <v>0</v>
      </c>
    </row>
    <row r="221" spans="9:25" ht="15.75" x14ac:dyDescent="0.25">
      <c r="I221" s="57">
        <f t="shared" si="35"/>
        <v>0</v>
      </c>
      <c r="J221" s="57">
        <f t="shared" si="31"/>
        <v>0</v>
      </c>
      <c r="K221" s="58">
        <f t="shared" si="32"/>
        <v>0</v>
      </c>
      <c r="L221" s="58">
        <f t="shared" si="33"/>
        <v>0</v>
      </c>
      <c r="M221" s="58">
        <f t="shared" si="36"/>
        <v>0</v>
      </c>
      <c r="N221" s="58">
        <f t="shared" si="34"/>
        <v>0</v>
      </c>
      <c r="O221" s="59"/>
      <c r="Q221" s="57">
        <v>0</v>
      </c>
      <c r="R221" s="57">
        <f t="shared" si="37"/>
        <v>0</v>
      </c>
      <c r="S221" s="57">
        <v>0</v>
      </c>
      <c r="T221" s="57">
        <v>0</v>
      </c>
      <c r="U221" s="57">
        <v>0</v>
      </c>
      <c r="V221" s="57">
        <v>0</v>
      </c>
      <c r="W221" s="57">
        <f t="shared" si="38"/>
        <v>0</v>
      </c>
      <c r="X221" s="57"/>
      <c r="Y221" s="57">
        <f t="shared" si="30"/>
        <v>0</v>
      </c>
    </row>
    <row r="222" spans="9:25" ht="15.75" x14ac:dyDescent="0.25">
      <c r="I222" s="57">
        <f t="shared" si="35"/>
        <v>0</v>
      </c>
      <c r="J222" s="57">
        <f t="shared" si="31"/>
        <v>0</v>
      </c>
      <c r="K222" s="58">
        <f t="shared" si="32"/>
        <v>0</v>
      </c>
      <c r="L222" s="58">
        <f t="shared" si="33"/>
        <v>0</v>
      </c>
      <c r="M222" s="58">
        <f t="shared" si="36"/>
        <v>0</v>
      </c>
      <c r="N222" s="58">
        <f t="shared" si="34"/>
        <v>0</v>
      </c>
      <c r="O222" s="59"/>
      <c r="Q222" s="57">
        <v>0</v>
      </c>
      <c r="R222" s="57">
        <f t="shared" si="37"/>
        <v>0</v>
      </c>
      <c r="S222" s="57">
        <v>0</v>
      </c>
      <c r="T222" s="57">
        <v>0</v>
      </c>
      <c r="U222" s="57">
        <v>0</v>
      </c>
      <c r="V222" s="57">
        <v>0</v>
      </c>
      <c r="W222" s="57">
        <f t="shared" si="38"/>
        <v>0</v>
      </c>
      <c r="X222" s="57"/>
      <c r="Y222" s="57">
        <f t="shared" si="30"/>
        <v>0</v>
      </c>
    </row>
    <row r="223" spans="9:25" ht="15.75" x14ac:dyDescent="0.25">
      <c r="I223" s="57">
        <f t="shared" si="35"/>
        <v>0</v>
      </c>
      <c r="J223" s="57">
        <f t="shared" si="31"/>
        <v>0</v>
      </c>
      <c r="K223" s="58">
        <f t="shared" si="32"/>
        <v>0</v>
      </c>
      <c r="L223" s="58">
        <f t="shared" si="33"/>
        <v>0</v>
      </c>
      <c r="M223" s="58">
        <f t="shared" si="36"/>
        <v>0</v>
      </c>
      <c r="N223" s="58">
        <f t="shared" si="34"/>
        <v>0</v>
      </c>
      <c r="O223" s="59"/>
      <c r="Q223" s="57">
        <v>0</v>
      </c>
      <c r="R223" s="57">
        <f t="shared" si="37"/>
        <v>0</v>
      </c>
      <c r="S223" s="57">
        <v>0</v>
      </c>
      <c r="T223" s="57">
        <v>0</v>
      </c>
      <c r="U223" s="57">
        <v>0</v>
      </c>
      <c r="V223" s="57">
        <v>0</v>
      </c>
      <c r="W223" s="57">
        <f t="shared" si="38"/>
        <v>0</v>
      </c>
      <c r="X223" s="57"/>
      <c r="Y223" s="57">
        <f t="shared" si="30"/>
        <v>0</v>
      </c>
    </row>
    <row r="224" spans="9:25" ht="15.75" x14ac:dyDescent="0.25">
      <c r="I224" s="57">
        <f t="shared" si="35"/>
        <v>0</v>
      </c>
      <c r="J224" s="57">
        <f t="shared" si="31"/>
        <v>0</v>
      </c>
      <c r="K224" s="58">
        <f t="shared" si="32"/>
        <v>0</v>
      </c>
      <c r="L224" s="58">
        <f t="shared" si="33"/>
        <v>0</v>
      </c>
      <c r="M224" s="58">
        <f t="shared" si="36"/>
        <v>0</v>
      </c>
      <c r="N224" s="58">
        <f t="shared" si="34"/>
        <v>0</v>
      </c>
      <c r="O224" s="59"/>
      <c r="Q224" s="57">
        <v>0</v>
      </c>
      <c r="R224" s="57">
        <f t="shared" si="37"/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f t="shared" si="38"/>
        <v>0</v>
      </c>
      <c r="X224" s="57"/>
      <c r="Y224" s="57">
        <f t="shared" si="30"/>
        <v>0</v>
      </c>
    </row>
    <row r="225" spans="9:25" ht="15.75" x14ac:dyDescent="0.25">
      <c r="I225" s="57">
        <f t="shared" si="35"/>
        <v>0</v>
      </c>
      <c r="J225" s="57">
        <f t="shared" si="31"/>
        <v>0</v>
      </c>
      <c r="K225" s="58">
        <f t="shared" si="32"/>
        <v>0</v>
      </c>
      <c r="L225" s="58">
        <f t="shared" si="33"/>
        <v>0</v>
      </c>
      <c r="M225" s="58">
        <f t="shared" si="36"/>
        <v>0</v>
      </c>
      <c r="N225" s="58">
        <f t="shared" si="34"/>
        <v>0</v>
      </c>
      <c r="O225" s="59"/>
      <c r="Q225" s="57">
        <v>0</v>
      </c>
      <c r="R225" s="57">
        <f t="shared" si="37"/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f t="shared" si="38"/>
        <v>0</v>
      </c>
      <c r="X225" s="57"/>
      <c r="Y225" s="57">
        <f t="shared" si="30"/>
        <v>0</v>
      </c>
    </row>
    <row r="226" spans="9:25" ht="15.75" x14ac:dyDescent="0.25">
      <c r="I226" s="57">
        <f t="shared" si="35"/>
        <v>0</v>
      </c>
      <c r="J226" s="57">
        <f t="shared" si="31"/>
        <v>0</v>
      </c>
      <c r="K226" s="58">
        <f t="shared" si="32"/>
        <v>0</v>
      </c>
      <c r="L226" s="58">
        <f t="shared" si="33"/>
        <v>0</v>
      </c>
      <c r="M226" s="58">
        <f t="shared" si="36"/>
        <v>0</v>
      </c>
      <c r="N226" s="58">
        <f t="shared" si="34"/>
        <v>0</v>
      </c>
      <c r="O226" s="59"/>
      <c r="Q226" s="57">
        <v>0</v>
      </c>
      <c r="R226" s="57">
        <f t="shared" si="37"/>
        <v>0</v>
      </c>
      <c r="S226" s="57">
        <v>0</v>
      </c>
      <c r="T226" s="57">
        <v>0</v>
      </c>
      <c r="U226" s="57">
        <v>0</v>
      </c>
      <c r="V226" s="57">
        <v>0</v>
      </c>
      <c r="W226" s="57">
        <f t="shared" si="38"/>
        <v>0</v>
      </c>
      <c r="X226" s="57"/>
      <c r="Y226" s="57">
        <f t="shared" si="30"/>
        <v>0</v>
      </c>
    </row>
    <row r="227" spans="9:25" ht="15.75" x14ac:dyDescent="0.25">
      <c r="I227" s="57">
        <f t="shared" si="35"/>
        <v>0</v>
      </c>
      <c r="J227" s="57">
        <f t="shared" si="31"/>
        <v>0</v>
      </c>
      <c r="K227" s="58">
        <f t="shared" si="32"/>
        <v>0</v>
      </c>
      <c r="L227" s="58">
        <f t="shared" si="33"/>
        <v>0</v>
      </c>
      <c r="M227" s="58">
        <f t="shared" si="36"/>
        <v>0</v>
      </c>
      <c r="N227" s="58">
        <f t="shared" si="34"/>
        <v>0</v>
      </c>
      <c r="O227" s="59"/>
      <c r="Q227" s="57">
        <v>0</v>
      </c>
      <c r="R227" s="57">
        <f t="shared" si="37"/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f t="shared" si="38"/>
        <v>0</v>
      </c>
      <c r="X227" s="57"/>
      <c r="Y227" s="57">
        <f t="shared" si="30"/>
        <v>0</v>
      </c>
    </row>
    <row r="228" spans="9:25" ht="15.75" x14ac:dyDescent="0.25">
      <c r="I228" s="57">
        <f t="shared" si="35"/>
        <v>0</v>
      </c>
      <c r="J228" s="57">
        <f t="shared" si="31"/>
        <v>0</v>
      </c>
      <c r="K228" s="58">
        <f t="shared" si="32"/>
        <v>0</v>
      </c>
      <c r="L228" s="58">
        <f t="shared" si="33"/>
        <v>0</v>
      </c>
      <c r="M228" s="58">
        <f t="shared" si="36"/>
        <v>0</v>
      </c>
      <c r="N228" s="58">
        <f t="shared" si="34"/>
        <v>0</v>
      </c>
      <c r="O228" s="59"/>
      <c r="Q228" s="57">
        <v>0</v>
      </c>
      <c r="R228" s="57">
        <f t="shared" si="37"/>
        <v>0</v>
      </c>
      <c r="S228" s="57">
        <v>0</v>
      </c>
      <c r="T228" s="57">
        <v>0</v>
      </c>
      <c r="U228" s="57">
        <v>0</v>
      </c>
      <c r="V228" s="57">
        <v>0</v>
      </c>
      <c r="W228" s="57">
        <f t="shared" si="38"/>
        <v>0</v>
      </c>
      <c r="X228" s="57"/>
      <c r="Y228" s="57">
        <f t="shared" si="30"/>
        <v>0</v>
      </c>
    </row>
    <row r="229" spans="9:25" ht="15.75" x14ac:dyDescent="0.25">
      <c r="I229" s="57">
        <f t="shared" si="35"/>
        <v>0</v>
      </c>
      <c r="J229" s="57">
        <f t="shared" si="31"/>
        <v>0</v>
      </c>
      <c r="K229" s="58">
        <f t="shared" si="32"/>
        <v>0</v>
      </c>
      <c r="L229" s="58">
        <f t="shared" si="33"/>
        <v>0</v>
      </c>
      <c r="M229" s="58">
        <f t="shared" si="36"/>
        <v>0</v>
      </c>
      <c r="N229" s="58">
        <f t="shared" si="34"/>
        <v>0</v>
      </c>
      <c r="O229" s="59"/>
      <c r="Q229" s="57">
        <v>0</v>
      </c>
      <c r="R229" s="57">
        <f t="shared" si="37"/>
        <v>0</v>
      </c>
      <c r="S229" s="57">
        <v>0</v>
      </c>
      <c r="T229" s="57">
        <v>0</v>
      </c>
      <c r="U229" s="57">
        <v>0</v>
      </c>
      <c r="V229" s="57">
        <v>0</v>
      </c>
      <c r="W229" s="57">
        <f t="shared" si="38"/>
        <v>0</v>
      </c>
      <c r="X229" s="57"/>
      <c r="Y229" s="57">
        <f t="shared" si="30"/>
        <v>0</v>
      </c>
    </row>
    <row r="230" spans="9:25" ht="15.75" x14ac:dyDescent="0.25">
      <c r="I230" s="57">
        <f t="shared" si="35"/>
        <v>0</v>
      </c>
      <c r="J230" s="57">
        <f t="shared" si="31"/>
        <v>0</v>
      </c>
      <c r="K230" s="58">
        <f t="shared" si="32"/>
        <v>0</v>
      </c>
      <c r="L230" s="58">
        <f t="shared" si="33"/>
        <v>0</v>
      </c>
      <c r="M230" s="58">
        <f t="shared" si="36"/>
        <v>0</v>
      </c>
      <c r="N230" s="58">
        <f t="shared" si="34"/>
        <v>0</v>
      </c>
      <c r="O230" s="59"/>
      <c r="Q230" s="57">
        <v>0</v>
      </c>
      <c r="R230" s="57">
        <f t="shared" si="37"/>
        <v>0</v>
      </c>
      <c r="S230" s="57">
        <v>0</v>
      </c>
      <c r="T230" s="57">
        <v>0</v>
      </c>
      <c r="U230" s="57">
        <v>0</v>
      </c>
      <c r="V230" s="57">
        <v>0</v>
      </c>
      <c r="W230" s="57">
        <f t="shared" si="38"/>
        <v>0</v>
      </c>
      <c r="X230" s="57"/>
      <c r="Y230" s="57">
        <f t="shared" si="30"/>
        <v>0</v>
      </c>
    </row>
    <row r="231" spans="9:25" ht="15.75" x14ac:dyDescent="0.25">
      <c r="I231" s="57">
        <f t="shared" si="35"/>
        <v>0</v>
      </c>
      <c r="J231" s="57">
        <f t="shared" si="31"/>
        <v>0</v>
      </c>
      <c r="K231" s="58">
        <f t="shared" si="32"/>
        <v>0</v>
      </c>
      <c r="L231" s="58">
        <f t="shared" si="33"/>
        <v>0</v>
      </c>
      <c r="M231" s="58">
        <f t="shared" si="36"/>
        <v>0</v>
      </c>
      <c r="N231" s="58">
        <f t="shared" si="34"/>
        <v>0</v>
      </c>
      <c r="O231" s="59"/>
      <c r="Q231" s="57">
        <v>0</v>
      </c>
      <c r="R231" s="57">
        <f t="shared" si="37"/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f t="shared" si="38"/>
        <v>0</v>
      </c>
      <c r="X231" s="57"/>
      <c r="Y231" s="57">
        <f t="shared" si="30"/>
        <v>0</v>
      </c>
    </row>
    <row r="232" spans="9:25" ht="15.75" x14ac:dyDescent="0.25">
      <c r="I232" s="57">
        <f t="shared" si="35"/>
        <v>0</v>
      </c>
      <c r="J232" s="57">
        <f t="shared" si="31"/>
        <v>0</v>
      </c>
      <c r="K232" s="58">
        <f t="shared" si="32"/>
        <v>0</v>
      </c>
      <c r="L232" s="58">
        <f t="shared" si="33"/>
        <v>0</v>
      </c>
      <c r="M232" s="58">
        <f t="shared" si="36"/>
        <v>0</v>
      </c>
      <c r="N232" s="58">
        <f t="shared" si="34"/>
        <v>0</v>
      </c>
      <c r="O232" s="59"/>
      <c r="Q232" s="57">
        <v>0</v>
      </c>
      <c r="R232" s="57">
        <f t="shared" si="37"/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f t="shared" si="38"/>
        <v>0</v>
      </c>
      <c r="X232" s="57"/>
      <c r="Y232" s="57">
        <f t="shared" si="30"/>
        <v>0</v>
      </c>
    </row>
    <row r="233" spans="9:25" ht="15.75" x14ac:dyDescent="0.25">
      <c r="I233" s="57">
        <f t="shared" si="35"/>
        <v>0</v>
      </c>
      <c r="J233" s="57">
        <f t="shared" si="31"/>
        <v>0</v>
      </c>
      <c r="K233" s="58">
        <f t="shared" si="32"/>
        <v>0</v>
      </c>
      <c r="L233" s="58">
        <f t="shared" si="33"/>
        <v>0</v>
      </c>
      <c r="M233" s="58">
        <f t="shared" si="36"/>
        <v>0</v>
      </c>
      <c r="N233" s="58">
        <f t="shared" si="34"/>
        <v>0</v>
      </c>
      <c r="O233" s="59"/>
      <c r="Q233" s="57">
        <v>0</v>
      </c>
      <c r="R233" s="57">
        <f t="shared" si="37"/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f t="shared" si="38"/>
        <v>0</v>
      </c>
      <c r="X233" s="57"/>
      <c r="Y233" s="57">
        <f t="shared" si="30"/>
        <v>0</v>
      </c>
    </row>
    <row r="234" spans="9:25" ht="15.75" x14ac:dyDescent="0.25">
      <c r="I234" s="57">
        <f t="shared" si="35"/>
        <v>0</v>
      </c>
      <c r="J234" s="57">
        <f t="shared" si="31"/>
        <v>0</v>
      </c>
      <c r="K234" s="58">
        <f t="shared" si="32"/>
        <v>0</v>
      </c>
      <c r="L234" s="58">
        <f t="shared" si="33"/>
        <v>0</v>
      </c>
      <c r="M234" s="58">
        <f t="shared" si="36"/>
        <v>0</v>
      </c>
      <c r="N234" s="58">
        <f t="shared" si="34"/>
        <v>0</v>
      </c>
      <c r="O234" s="59"/>
      <c r="Q234" s="57">
        <v>0</v>
      </c>
      <c r="R234" s="57">
        <f t="shared" si="37"/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f t="shared" si="38"/>
        <v>0</v>
      </c>
      <c r="X234" s="57"/>
      <c r="Y234" s="57">
        <f t="shared" si="30"/>
        <v>0</v>
      </c>
    </row>
    <row r="235" spans="9:25" ht="15.75" x14ac:dyDescent="0.25">
      <c r="I235" s="57">
        <f t="shared" si="35"/>
        <v>0</v>
      </c>
      <c r="J235" s="57">
        <f t="shared" si="31"/>
        <v>0</v>
      </c>
      <c r="K235" s="58">
        <f t="shared" si="32"/>
        <v>0</v>
      </c>
      <c r="L235" s="58">
        <f t="shared" si="33"/>
        <v>0</v>
      </c>
      <c r="M235" s="58">
        <f t="shared" si="36"/>
        <v>0</v>
      </c>
      <c r="N235" s="58">
        <f t="shared" si="34"/>
        <v>0</v>
      </c>
      <c r="O235" s="59"/>
      <c r="Q235" s="57">
        <v>0</v>
      </c>
      <c r="R235" s="57">
        <f t="shared" si="37"/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f t="shared" si="38"/>
        <v>0</v>
      </c>
      <c r="X235" s="57"/>
      <c r="Y235" s="57">
        <f t="shared" si="30"/>
        <v>0</v>
      </c>
    </row>
    <row r="236" spans="9:25" ht="15.75" x14ac:dyDescent="0.25">
      <c r="I236" s="57">
        <f t="shared" si="35"/>
        <v>0</v>
      </c>
      <c r="J236" s="57">
        <f t="shared" si="31"/>
        <v>0</v>
      </c>
      <c r="K236" s="58">
        <f t="shared" si="32"/>
        <v>0</v>
      </c>
      <c r="L236" s="58">
        <f t="shared" si="33"/>
        <v>0</v>
      </c>
      <c r="M236" s="58">
        <f t="shared" si="36"/>
        <v>0</v>
      </c>
      <c r="N236" s="58">
        <f t="shared" si="34"/>
        <v>0</v>
      </c>
      <c r="O236" s="59"/>
      <c r="Q236" s="57">
        <v>0</v>
      </c>
      <c r="R236" s="57">
        <f t="shared" si="37"/>
        <v>0</v>
      </c>
      <c r="S236" s="57">
        <v>0</v>
      </c>
      <c r="T236" s="57">
        <v>0</v>
      </c>
      <c r="U236" s="57">
        <v>0</v>
      </c>
      <c r="V236" s="57">
        <v>0</v>
      </c>
      <c r="W236" s="57">
        <f t="shared" si="38"/>
        <v>0</v>
      </c>
      <c r="X236" s="57"/>
      <c r="Y236" s="57">
        <f t="shared" si="30"/>
        <v>0</v>
      </c>
    </row>
    <row r="237" spans="9:25" ht="15.75" x14ac:dyDescent="0.25">
      <c r="I237" s="57">
        <f t="shared" si="35"/>
        <v>0</v>
      </c>
      <c r="J237" s="57">
        <f t="shared" si="31"/>
        <v>0</v>
      </c>
      <c r="K237" s="58">
        <f t="shared" si="32"/>
        <v>0</v>
      </c>
      <c r="L237" s="58">
        <f t="shared" si="33"/>
        <v>0</v>
      </c>
      <c r="M237" s="58">
        <f t="shared" si="36"/>
        <v>0</v>
      </c>
      <c r="N237" s="58">
        <f t="shared" si="34"/>
        <v>0</v>
      </c>
      <c r="O237" s="59"/>
      <c r="Q237" s="57">
        <v>0</v>
      </c>
      <c r="R237" s="57">
        <f t="shared" si="37"/>
        <v>0</v>
      </c>
      <c r="S237" s="57">
        <v>0</v>
      </c>
      <c r="T237" s="57">
        <v>0</v>
      </c>
      <c r="U237" s="57">
        <v>0</v>
      </c>
      <c r="V237" s="57">
        <v>0</v>
      </c>
      <c r="W237" s="57">
        <f t="shared" si="38"/>
        <v>0</v>
      </c>
      <c r="X237" s="57"/>
      <c r="Y237" s="57">
        <f t="shared" si="30"/>
        <v>0</v>
      </c>
    </row>
    <row r="238" spans="9:25" ht="15.75" x14ac:dyDescent="0.25">
      <c r="I238" s="57">
        <f t="shared" si="35"/>
        <v>0</v>
      </c>
      <c r="J238" s="57">
        <f t="shared" si="31"/>
        <v>0</v>
      </c>
      <c r="K238" s="58">
        <f t="shared" si="32"/>
        <v>0</v>
      </c>
      <c r="L238" s="58">
        <f t="shared" si="33"/>
        <v>0</v>
      </c>
      <c r="M238" s="58">
        <f t="shared" si="36"/>
        <v>0</v>
      </c>
      <c r="N238" s="58">
        <f t="shared" si="34"/>
        <v>0</v>
      </c>
      <c r="O238" s="59"/>
      <c r="Q238" s="57">
        <v>0</v>
      </c>
      <c r="R238" s="57">
        <f t="shared" si="37"/>
        <v>0</v>
      </c>
      <c r="S238" s="57">
        <v>0</v>
      </c>
      <c r="T238" s="57">
        <v>0</v>
      </c>
      <c r="U238" s="57">
        <v>0</v>
      </c>
      <c r="V238" s="57">
        <v>0</v>
      </c>
      <c r="W238" s="57">
        <f t="shared" si="38"/>
        <v>0</v>
      </c>
      <c r="X238" s="57"/>
      <c r="Y238" s="57">
        <f t="shared" si="30"/>
        <v>0</v>
      </c>
    </row>
    <row r="239" spans="9:25" ht="15.75" x14ac:dyDescent="0.25">
      <c r="I239" s="57">
        <f t="shared" si="35"/>
        <v>0</v>
      </c>
      <c r="J239" s="57">
        <f t="shared" si="31"/>
        <v>0</v>
      </c>
      <c r="K239" s="58">
        <f t="shared" si="32"/>
        <v>0</v>
      </c>
      <c r="L239" s="58">
        <f t="shared" si="33"/>
        <v>0</v>
      </c>
      <c r="M239" s="58">
        <f t="shared" si="36"/>
        <v>0</v>
      </c>
      <c r="N239" s="58">
        <f t="shared" si="34"/>
        <v>0</v>
      </c>
      <c r="O239" s="59"/>
      <c r="Q239" s="57">
        <v>0</v>
      </c>
      <c r="R239" s="57">
        <f t="shared" si="37"/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f t="shared" si="38"/>
        <v>0</v>
      </c>
      <c r="X239" s="57"/>
      <c r="Y239" s="57">
        <f t="shared" si="30"/>
        <v>0</v>
      </c>
    </row>
    <row r="240" spans="9:25" ht="15.75" x14ac:dyDescent="0.25">
      <c r="I240" s="57">
        <f t="shared" si="35"/>
        <v>0</v>
      </c>
      <c r="J240" s="57">
        <f t="shared" si="31"/>
        <v>0</v>
      </c>
      <c r="K240" s="58">
        <f t="shared" si="32"/>
        <v>0</v>
      </c>
      <c r="L240" s="58">
        <f t="shared" si="33"/>
        <v>0</v>
      </c>
      <c r="M240" s="58">
        <f t="shared" si="36"/>
        <v>0</v>
      </c>
      <c r="N240" s="58">
        <f t="shared" si="34"/>
        <v>0</v>
      </c>
      <c r="O240" s="59"/>
      <c r="Q240" s="57">
        <v>0</v>
      </c>
      <c r="R240" s="57">
        <f t="shared" si="37"/>
        <v>0</v>
      </c>
      <c r="S240" s="57">
        <v>0</v>
      </c>
      <c r="T240" s="57">
        <v>0</v>
      </c>
      <c r="U240" s="57">
        <v>0</v>
      </c>
      <c r="V240" s="57">
        <v>0</v>
      </c>
      <c r="W240" s="57">
        <f t="shared" si="38"/>
        <v>0</v>
      </c>
      <c r="X240" s="57"/>
      <c r="Y240" s="57">
        <f t="shared" si="30"/>
        <v>0</v>
      </c>
    </row>
    <row r="241" spans="9:25" ht="15.75" x14ac:dyDescent="0.25">
      <c r="I241" s="57">
        <f t="shared" si="35"/>
        <v>0</v>
      </c>
      <c r="J241" s="57">
        <f t="shared" si="31"/>
        <v>0</v>
      </c>
      <c r="K241" s="58">
        <f t="shared" si="32"/>
        <v>0</v>
      </c>
      <c r="L241" s="58">
        <f t="shared" si="33"/>
        <v>0</v>
      </c>
      <c r="M241" s="58">
        <f t="shared" si="36"/>
        <v>0</v>
      </c>
      <c r="N241" s="58">
        <f t="shared" si="34"/>
        <v>0</v>
      </c>
      <c r="O241" s="59"/>
      <c r="Q241" s="57">
        <v>0</v>
      </c>
      <c r="R241" s="57">
        <f t="shared" si="37"/>
        <v>0</v>
      </c>
      <c r="S241" s="57">
        <v>0</v>
      </c>
      <c r="T241" s="57">
        <v>0</v>
      </c>
      <c r="U241" s="57">
        <v>0</v>
      </c>
      <c r="V241" s="57">
        <v>0</v>
      </c>
      <c r="W241" s="57">
        <f t="shared" si="38"/>
        <v>0</v>
      </c>
      <c r="X241" s="57"/>
      <c r="Y241" s="57">
        <f t="shared" si="30"/>
        <v>0</v>
      </c>
    </row>
    <row r="242" spans="9:25" ht="15.75" x14ac:dyDescent="0.25">
      <c r="I242" s="57">
        <f t="shared" si="35"/>
        <v>0</v>
      </c>
      <c r="J242" s="57">
        <f t="shared" si="31"/>
        <v>0</v>
      </c>
      <c r="K242" s="58">
        <f t="shared" si="32"/>
        <v>0</v>
      </c>
      <c r="L242" s="58">
        <f t="shared" si="33"/>
        <v>0</v>
      </c>
      <c r="M242" s="58">
        <f t="shared" si="36"/>
        <v>0</v>
      </c>
      <c r="N242" s="58">
        <f t="shared" si="34"/>
        <v>0</v>
      </c>
      <c r="O242" s="59"/>
      <c r="Q242" s="57">
        <v>0</v>
      </c>
      <c r="R242" s="57">
        <f t="shared" si="37"/>
        <v>0</v>
      </c>
      <c r="S242" s="57">
        <v>0</v>
      </c>
      <c r="T242" s="57">
        <v>0</v>
      </c>
      <c r="U242" s="57">
        <v>0</v>
      </c>
      <c r="V242" s="57">
        <v>0</v>
      </c>
      <c r="W242" s="57">
        <f t="shared" si="38"/>
        <v>0</v>
      </c>
      <c r="X242" s="57"/>
      <c r="Y242" s="57">
        <f t="shared" si="30"/>
        <v>0</v>
      </c>
    </row>
    <row r="243" spans="9:25" ht="15.75" x14ac:dyDescent="0.25">
      <c r="I243" s="57">
        <f t="shared" si="35"/>
        <v>0</v>
      </c>
      <c r="J243" s="57">
        <f t="shared" si="31"/>
        <v>0</v>
      </c>
      <c r="K243" s="58">
        <f t="shared" si="32"/>
        <v>0</v>
      </c>
      <c r="L243" s="58">
        <f t="shared" si="33"/>
        <v>0</v>
      </c>
      <c r="M243" s="58">
        <f t="shared" si="36"/>
        <v>0</v>
      </c>
      <c r="N243" s="58">
        <f t="shared" si="34"/>
        <v>0</v>
      </c>
      <c r="O243" s="59"/>
      <c r="Q243" s="57">
        <v>0</v>
      </c>
      <c r="R243" s="57">
        <f t="shared" si="37"/>
        <v>0</v>
      </c>
      <c r="S243" s="57">
        <v>0</v>
      </c>
      <c r="T243" s="57">
        <v>0</v>
      </c>
      <c r="U243" s="57">
        <v>0</v>
      </c>
      <c r="V243" s="57">
        <v>0</v>
      </c>
      <c r="W243" s="57">
        <f t="shared" si="38"/>
        <v>0</v>
      </c>
      <c r="X243" s="57"/>
      <c r="Y243" s="57">
        <f t="shared" si="30"/>
        <v>0</v>
      </c>
    </row>
    <row r="244" spans="9:25" ht="15.75" x14ac:dyDescent="0.25">
      <c r="I244" s="57">
        <f t="shared" si="35"/>
        <v>0</v>
      </c>
      <c r="J244" s="57">
        <f t="shared" si="31"/>
        <v>0</v>
      </c>
      <c r="K244" s="58">
        <f t="shared" si="32"/>
        <v>0</v>
      </c>
      <c r="L244" s="58">
        <f t="shared" si="33"/>
        <v>0</v>
      </c>
      <c r="M244" s="58">
        <f t="shared" si="36"/>
        <v>0</v>
      </c>
      <c r="N244" s="58">
        <f t="shared" si="34"/>
        <v>0</v>
      </c>
      <c r="O244" s="59"/>
      <c r="Q244" s="57">
        <v>0</v>
      </c>
      <c r="R244" s="57">
        <f t="shared" si="37"/>
        <v>0</v>
      </c>
      <c r="S244" s="57">
        <v>0</v>
      </c>
      <c r="T244" s="57">
        <v>0</v>
      </c>
      <c r="U244" s="57">
        <v>0</v>
      </c>
      <c r="V244" s="57">
        <v>0</v>
      </c>
      <c r="W244" s="57">
        <f t="shared" si="38"/>
        <v>0</v>
      </c>
      <c r="X244" s="57"/>
      <c r="Y244" s="57">
        <f t="shared" si="30"/>
        <v>0</v>
      </c>
    </row>
    <row r="245" spans="9:25" ht="15.75" x14ac:dyDescent="0.25">
      <c r="I245" s="57">
        <f t="shared" si="35"/>
        <v>0</v>
      </c>
      <c r="J245" s="57">
        <f t="shared" si="31"/>
        <v>0</v>
      </c>
      <c r="K245" s="58">
        <f t="shared" si="32"/>
        <v>0</v>
      </c>
      <c r="L245" s="58">
        <f t="shared" si="33"/>
        <v>0</v>
      </c>
      <c r="M245" s="58">
        <f t="shared" si="36"/>
        <v>0</v>
      </c>
      <c r="N245" s="58">
        <f t="shared" si="34"/>
        <v>0</v>
      </c>
      <c r="O245" s="59"/>
      <c r="Q245" s="57">
        <v>0</v>
      </c>
      <c r="R245" s="57">
        <f t="shared" si="37"/>
        <v>0</v>
      </c>
      <c r="S245" s="57">
        <v>0</v>
      </c>
      <c r="T245" s="57">
        <v>0</v>
      </c>
      <c r="U245" s="57">
        <v>0</v>
      </c>
      <c r="V245" s="57">
        <v>0</v>
      </c>
      <c r="W245" s="57">
        <f t="shared" si="38"/>
        <v>0</v>
      </c>
      <c r="X245" s="57"/>
      <c r="Y245" s="57">
        <f t="shared" si="30"/>
        <v>0</v>
      </c>
    </row>
    <row r="246" spans="9:25" ht="15.75" x14ac:dyDescent="0.25">
      <c r="I246" s="57">
        <f t="shared" si="35"/>
        <v>0</v>
      </c>
      <c r="J246" s="57">
        <f t="shared" si="31"/>
        <v>0</v>
      </c>
      <c r="K246" s="58">
        <f t="shared" si="32"/>
        <v>0</v>
      </c>
      <c r="L246" s="58">
        <f t="shared" si="33"/>
        <v>0</v>
      </c>
      <c r="M246" s="58">
        <f t="shared" si="36"/>
        <v>0</v>
      </c>
      <c r="N246" s="58">
        <f t="shared" si="34"/>
        <v>0</v>
      </c>
      <c r="O246" s="59"/>
      <c r="Q246" s="57">
        <v>0</v>
      </c>
      <c r="R246" s="57">
        <f t="shared" si="37"/>
        <v>0</v>
      </c>
      <c r="S246" s="57">
        <v>0</v>
      </c>
      <c r="T246" s="57">
        <v>0</v>
      </c>
      <c r="U246" s="57">
        <v>0</v>
      </c>
      <c r="V246" s="57">
        <v>0</v>
      </c>
      <c r="W246" s="57">
        <f t="shared" si="38"/>
        <v>0</v>
      </c>
      <c r="X246" s="57"/>
      <c r="Y246" s="57">
        <f t="shared" si="30"/>
        <v>0</v>
      </c>
    </row>
    <row r="247" spans="9:25" ht="15.75" x14ac:dyDescent="0.25">
      <c r="I247" s="57">
        <f t="shared" si="35"/>
        <v>0</v>
      </c>
      <c r="J247" s="57">
        <f t="shared" si="31"/>
        <v>0</v>
      </c>
      <c r="K247" s="58">
        <f t="shared" si="32"/>
        <v>0</v>
      </c>
      <c r="L247" s="58">
        <f t="shared" si="33"/>
        <v>0</v>
      </c>
      <c r="M247" s="58">
        <f t="shared" si="36"/>
        <v>0</v>
      </c>
      <c r="N247" s="58">
        <f t="shared" si="34"/>
        <v>0</v>
      </c>
      <c r="O247" s="59"/>
      <c r="Q247" s="57">
        <v>0</v>
      </c>
      <c r="R247" s="57">
        <f t="shared" si="37"/>
        <v>0</v>
      </c>
      <c r="S247" s="57">
        <v>0</v>
      </c>
      <c r="T247" s="57">
        <v>0</v>
      </c>
      <c r="U247" s="57">
        <v>0</v>
      </c>
      <c r="V247" s="57">
        <v>0</v>
      </c>
      <c r="W247" s="57">
        <f t="shared" si="38"/>
        <v>0</v>
      </c>
      <c r="X247" s="57"/>
      <c r="Y247" s="57">
        <f t="shared" si="30"/>
        <v>0</v>
      </c>
    </row>
    <row r="248" spans="9:25" ht="15.75" x14ac:dyDescent="0.25">
      <c r="I248" s="57">
        <f t="shared" si="35"/>
        <v>0</v>
      </c>
      <c r="J248" s="57">
        <f t="shared" si="31"/>
        <v>0</v>
      </c>
      <c r="K248" s="58">
        <f t="shared" si="32"/>
        <v>0</v>
      </c>
      <c r="L248" s="58">
        <f t="shared" si="33"/>
        <v>0</v>
      </c>
      <c r="M248" s="58">
        <f t="shared" si="36"/>
        <v>0</v>
      </c>
      <c r="N248" s="58">
        <f t="shared" si="34"/>
        <v>0</v>
      </c>
      <c r="O248" s="59"/>
      <c r="Q248" s="57">
        <v>0</v>
      </c>
      <c r="R248" s="57">
        <f t="shared" si="37"/>
        <v>0</v>
      </c>
      <c r="S248" s="57">
        <v>0</v>
      </c>
      <c r="T248" s="57">
        <v>0</v>
      </c>
      <c r="U248" s="57">
        <v>0</v>
      </c>
      <c r="V248" s="57">
        <v>0</v>
      </c>
      <c r="W248" s="57">
        <f t="shared" si="38"/>
        <v>0</v>
      </c>
      <c r="X248" s="57"/>
      <c r="Y248" s="57">
        <f t="shared" si="30"/>
        <v>0</v>
      </c>
    </row>
    <row r="249" spans="9:25" ht="15.75" x14ac:dyDescent="0.25">
      <c r="I249" s="57">
        <f t="shared" si="35"/>
        <v>0</v>
      </c>
      <c r="J249" s="57">
        <f t="shared" si="31"/>
        <v>0</v>
      </c>
      <c r="K249" s="58">
        <f t="shared" si="32"/>
        <v>0</v>
      </c>
      <c r="L249" s="58">
        <f t="shared" si="33"/>
        <v>0</v>
      </c>
      <c r="M249" s="58">
        <f t="shared" si="36"/>
        <v>0</v>
      </c>
      <c r="N249" s="58">
        <f t="shared" si="34"/>
        <v>0</v>
      </c>
      <c r="O249" s="59"/>
      <c r="Q249" s="57">
        <v>0</v>
      </c>
      <c r="R249" s="57">
        <f t="shared" si="37"/>
        <v>0</v>
      </c>
      <c r="S249" s="57">
        <v>0</v>
      </c>
      <c r="T249" s="57">
        <v>0</v>
      </c>
      <c r="U249" s="57">
        <v>0</v>
      </c>
      <c r="V249" s="57">
        <v>0</v>
      </c>
      <c r="W249" s="57">
        <f t="shared" si="38"/>
        <v>0</v>
      </c>
      <c r="X249" s="57"/>
      <c r="Y249" s="57">
        <f t="shared" si="30"/>
        <v>0</v>
      </c>
    </row>
    <row r="250" spans="9:25" ht="15.75" x14ac:dyDescent="0.25">
      <c r="I250" s="57">
        <f t="shared" si="35"/>
        <v>0</v>
      </c>
      <c r="J250" s="57">
        <f t="shared" si="31"/>
        <v>0</v>
      </c>
      <c r="K250" s="58">
        <f t="shared" si="32"/>
        <v>0</v>
      </c>
      <c r="L250" s="58">
        <f t="shared" si="33"/>
        <v>0</v>
      </c>
      <c r="M250" s="58">
        <f t="shared" si="36"/>
        <v>0</v>
      </c>
      <c r="N250" s="58">
        <f t="shared" si="34"/>
        <v>0</v>
      </c>
      <c r="O250" s="59"/>
      <c r="Q250" s="57">
        <v>0</v>
      </c>
      <c r="R250" s="57">
        <f t="shared" si="37"/>
        <v>0</v>
      </c>
      <c r="S250" s="57">
        <v>0</v>
      </c>
      <c r="T250" s="57">
        <v>0</v>
      </c>
      <c r="U250" s="57">
        <v>0</v>
      </c>
      <c r="V250" s="57">
        <v>0</v>
      </c>
      <c r="W250" s="57">
        <f t="shared" si="38"/>
        <v>0</v>
      </c>
      <c r="X250" s="57"/>
      <c r="Y250" s="57">
        <f t="shared" si="30"/>
        <v>0</v>
      </c>
    </row>
    <row r="251" spans="9:25" ht="15.75" x14ac:dyDescent="0.25">
      <c r="I251" s="57">
        <f t="shared" si="35"/>
        <v>0</v>
      </c>
      <c r="J251" s="57">
        <f t="shared" si="31"/>
        <v>0</v>
      </c>
      <c r="K251" s="58">
        <f t="shared" si="32"/>
        <v>0</v>
      </c>
      <c r="L251" s="58">
        <f t="shared" si="33"/>
        <v>0</v>
      </c>
      <c r="M251" s="58">
        <f t="shared" si="36"/>
        <v>0</v>
      </c>
      <c r="N251" s="58">
        <f t="shared" si="34"/>
        <v>0</v>
      </c>
      <c r="O251" s="59"/>
      <c r="Q251" s="57">
        <v>0</v>
      </c>
      <c r="R251" s="57">
        <f t="shared" si="37"/>
        <v>0</v>
      </c>
      <c r="S251" s="57">
        <v>0</v>
      </c>
      <c r="T251" s="57">
        <v>0</v>
      </c>
      <c r="U251" s="57">
        <v>0</v>
      </c>
      <c r="V251" s="57">
        <v>0</v>
      </c>
      <c r="W251" s="57">
        <f t="shared" si="38"/>
        <v>0</v>
      </c>
      <c r="X251" s="57"/>
      <c r="Y251" s="57">
        <f t="shared" si="30"/>
        <v>0</v>
      </c>
    </row>
    <row r="252" spans="9:25" ht="15.75" x14ac:dyDescent="0.25">
      <c r="I252" s="57">
        <f t="shared" si="35"/>
        <v>0</v>
      </c>
      <c r="J252" s="57">
        <f t="shared" si="31"/>
        <v>0</v>
      </c>
      <c r="K252" s="58">
        <f t="shared" si="32"/>
        <v>0</v>
      </c>
      <c r="L252" s="58">
        <f t="shared" si="33"/>
        <v>0</v>
      </c>
      <c r="M252" s="58">
        <f t="shared" si="36"/>
        <v>0</v>
      </c>
      <c r="N252" s="58">
        <f t="shared" si="34"/>
        <v>0</v>
      </c>
      <c r="O252" s="59"/>
      <c r="Q252" s="57">
        <v>0</v>
      </c>
      <c r="R252" s="57">
        <f t="shared" si="37"/>
        <v>0</v>
      </c>
      <c r="S252" s="57">
        <v>0</v>
      </c>
      <c r="T252" s="57">
        <v>0</v>
      </c>
      <c r="U252" s="57">
        <v>0</v>
      </c>
      <c r="V252" s="57">
        <v>0</v>
      </c>
      <c r="W252" s="57">
        <f t="shared" si="38"/>
        <v>0</v>
      </c>
      <c r="X252" s="57"/>
      <c r="Y252" s="57">
        <f t="shared" si="30"/>
        <v>0</v>
      </c>
    </row>
    <row r="253" spans="9:25" ht="15.75" x14ac:dyDescent="0.25">
      <c r="I253" s="57">
        <f t="shared" si="35"/>
        <v>0</v>
      </c>
      <c r="J253" s="57">
        <f t="shared" si="31"/>
        <v>0</v>
      </c>
      <c r="K253" s="58">
        <f t="shared" si="32"/>
        <v>0</v>
      </c>
      <c r="L253" s="58">
        <f t="shared" si="33"/>
        <v>0</v>
      </c>
      <c r="M253" s="58">
        <f t="shared" si="36"/>
        <v>0</v>
      </c>
      <c r="N253" s="58">
        <f t="shared" si="34"/>
        <v>0</v>
      </c>
      <c r="O253" s="59"/>
      <c r="Q253" s="57">
        <v>0</v>
      </c>
      <c r="R253" s="57">
        <f t="shared" si="37"/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f t="shared" si="38"/>
        <v>0</v>
      </c>
      <c r="X253" s="57"/>
      <c r="Y253" s="57">
        <f t="shared" si="30"/>
        <v>0</v>
      </c>
    </row>
    <row r="254" spans="9:25" ht="15.75" x14ac:dyDescent="0.25">
      <c r="I254" s="57">
        <f t="shared" si="35"/>
        <v>0</v>
      </c>
      <c r="J254" s="57">
        <f t="shared" si="31"/>
        <v>0</v>
      </c>
      <c r="K254" s="58">
        <f t="shared" si="32"/>
        <v>0</v>
      </c>
      <c r="L254" s="58">
        <f t="shared" si="33"/>
        <v>0</v>
      </c>
      <c r="M254" s="58">
        <f t="shared" si="36"/>
        <v>0</v>
      </c>
      <c r="N254" s="58">
        <f t="shared" si="34"/>
        <v>0</v>
      </c>
      <c r="O254" s="59"/>
      <c r="Q254" s="57">
        <v>0</v>
      </c>
      <c r="R254" s="57">
        <f t="shared" si="37"/>
        <v>0</v>
      </c>
      <c r="S254" s="57">
        <v>0</v>
      </c>
      <c r="T254" s="57">
        <v>0</v>
      </c>
      <c r="U254" s="57">
        <v>0</v>
      </c>
      <c r="V254" s="57">
        <v>0</v>
      </c>
      <c r="W254" s="57">
        <f t="shared" si="38"/>
        <v>0</v>
      </c>
      <c r="X254" s="57"/>
      <c r="Y254" s="57">
        <f t="shared" si="30"/>
        <v>0</v>
      </c>
    </row>
    <row r="255" spans="9:25" ht="15.75" x14ac:dyDescent="0.25">
      <c r="I255" s="57">
        <f t="shared" si="35"/>
        <v>0</v>
      </c>
      <c r="J255" s="57">
        <f t="shared" si="31"/>
        <v>0</v>
      </c>
      <c r="K255" s="58">
        <f t="shared" si="32"/>
        <v>0</v>
      </c>
      <c r="L255" s="58">
        <f t="shared" si="33"/>
        <v>0</v>
      </c>
      <c r="M255" s="58">
        <f t="shared" si="36"/>
        <v>0</v>
      </c>
      <c r="N255" s="58">
        <f t="shared" si="34"/>
        <v>0</v>
      </c>
      <c r="O255" s="59"/>
      <c r="Q255" s="57">
        <v>0</v>
      </c>
      <c r="R255" s="57">
        <f t="shared" si="37"/>
        <v>0</v>
      </c>
      <c r="S255" s="57">
        <v>0</v>
      </c>
      <c r="T255" s="57">
        <v>0</v>
      </c>
      <c r="U255" s="57">
        <v>0</v>
      </c>
      <c r="V255" s="57">
        <v>0</v>
      </c>
      <c r="W255" s="57">
        <f t="shared" si="38"/>
        <v>0</v>
      </c>
      <c r="X255" s="57"/>
      <c r="Y255" s="57">
        <f t="shared" si="30"/>
        <v>0</v>
      </c>
    </row>
    <row r="256" spans="9:25" ht="15.75" x14ac:dyDescent="0.25">
      <c r="I256" s="57">
        <f t="shared" si="35"/>
        <v>0</v>
      </c>
      <c r="J256" s="57">
        <f t="shared" si="31"/>
        <v>0</v>
      </c>
      <c r="K256" s="58">
        <f t="shared" si="32"/>
        <v>0</v>
      </c>
      <c r="L256" s="58">
        <f t="shared" si="33"/>
        <v>0</v>
      </c>
      <c r="M256" s="58">
        <f t="shared" si="36"/>
        <v>0</v>
      </c>
      <c r="N256" s="58">
        <f t="shared" si="34"/>
        <v>0</v>
      </c>
      <c r="O256" s="59"/>
      <c r="Q256" s="57">
        <v>0</v>
      </c>
      <c r="R256" s="57">
        <f t="shared" si="37"/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f t="shared" si="38"/>
        <v>0</v>
      </c>
      <c r="X256" s="57"/>
      <c r="Y256" s="57">
        <f t="shared" si="30"/>
        <v>0</v>
      </c>
    </row>
    <row r="257" spans="9:25" ht="15.75" x14ac:dyDescent="0.25">
      <c r="I257" s="57">
        <f t="shared" si="35"/>
        <v>0</v>
      </c>
      <c r="J257" s="57">
        <f t="shared" si="31"/>
        <v>0</v>
      </c>
      <c r="K257" s="58">
        <f t="shared" si="32"/>
        <v>0</v>
      </c>
      <c r="L257" s="58">
        <f t="shared" si="33"/>
        <v>0</v>
      </c>
      <c r="M257" s="58">
        <f t="shared" si="36"/>
        <v>0</v>
      </c>
      <c r="N257" s="58">
        <f t="shared" si="34"/>
        <v>0</v>
      </c>
      <c r="O257" s="59"/>
      <c r="Q257" s="57">
        <v>0</v>
      </c>
      <c r="R257" s="57">
        <f t="shared" si="37"/>
        <v>0</v>
      </c>
      <c r="S257" s="57">
        <v>0</v>
      </c>
      <c r="T257" s="57">
        <v>0</v>
      </c>
      <c r="U257" s="57">
        <v>0</v>
      </c>
      <c r="V257" s="57">
        <v>0</v>
      </c>
      <c r="W257" s="57">
        <f t="shared" si="38"/>
        <v>0</v>
      </c>
      <c r="X257" s="57"/>
      <c r="Y257" s="57">
        <f t="shared" si="30"/>
        <v>0</v>
      </c>
    </row>
    <row r="258" spans="9:25" ht="15.75" x14ac:dyDescent="0.25">
      <c r="I258" s="57">
        <f t="shared" si="35"/>
        <v>0</v>
      </c>
      <c r="J258" s="57">
        <f t="shared" si="31"/>
        <v>0</v>
      </c>
      <c r="K258" s="58">
        <f t="shared" si="32"/>
        <v>0</v>
      </c>
      <c r="L258" s="58">
        <f t="shared" si="33"/>
        <v>0</v>
      </c>
      <c r="M258" s="58">
        <f t="shared" si="36"/>
        <v>0</v>
      </c>
      <c r="N258" s="58">
        <f t="shared" si="34"/>
        <v>0</v>
      </c>
      <c r="O258" s="59"/>
      <c r="Q258" s="57">
        <v>0</v>
      </c>
      <c r="R258" s="57">
        <f t="shared" si="37"/>
        <v>0</v>
      </c>
      <c r="S258" s="57">
        <v>0</v>
      </c>
      <c r="T258" s="57">
        <v>0</v>
      </c>
      <c r="U258" s="57">
        <v>0</v>
      </c>
      <c r="V258" s="57">
        <v>0</v>
      </c>
      <c r="W258" s="57">
        <f t="shared" si="38"/>
        <v>0</v>
      </c>
      <c r="X258" s="57"/>
      <c r="Y258" s="57">
        <f t="shared" si="30"/>
        <v>0</v>
      </c>
    </row>
    <row r="259" spans="9:25" ht="15.75" x14ac:dyDescent="0.25">
      <c r="I259" s="57">
        <f t="shared" si="35"/>
        <v>0</v>
      </c>
      <c r="J259" s="57">
        <f t="shared" si="31"/>
        <v>0</v>
      </c>
      <c r="K259" s="58">
        <f t="shared" si="32"/>
        <v>0</v>
      </c>
      <c r="L259" s="58">
        <f t="shared" si="33"/>
        <v>0</v>
      </c>
      <c r="M259" s="58">
        <f t="shared" si="36"/>
        <v>0</v>
      </c>
      <c r="N259" s="58">
        <f t="shared" si="34"/>
        <v>0</v>
      </c>
      <c r="O259" s="59"/>
      <c r="Q259" s="57">
        <v>0</v>
      </c>
      <c r="R259" s="57">
        <f t="shared" si="37"/>
        <v>0</v>
      </c>
      <c r="S259" s="57">
        <v>0</v>
      </c>
      <c r="T259" s="57">
        <v>0</v>
      </c>
      <c r="U259" s="57">
        <v>0</v>
      </c>
      <c r="V259" s="57">
        <v>0</v>
      </c>
      <c r="W259" s="57">
        <f t="shared" si="38"/>
        <v>0</v>
      </c>
      <c r="X259" s="57"/>
      <c r="Y259" s="57">
        <f t="shared" si="30"/>
        <v>0</v>
      </c>
    </row>
    <row r="260" spans="9:25" ht="15.75" x14ac:dyDescent="0.25">
      <c r="I260" s="57">
        <f t="shared" si="35"/>
        <v>0</v>
      </c>
      <c r="J260" s="57">
        <f t="shared" si="31"/>
        <v>0</v>
      </c>
      <c r="K260" s="58">
        <f t="shared" si="32"/>
        <v>0</v>
      </c>
      <c r="L260" s="58">
        <f t="shared" si="33"/>
        <v>0</v>
      </c>
      <c r="M260" s="58">
        <f t="shared" si="36"/>
        <v>0</v>
      </c>
      <c r="N260" s="58">
        <f t="shared" si="34"/>
        <v>0</v>
      </c>
      <c r="O260" s="59"/>
      <c r="Q260" s="57">
        <v>0</v>
      </c>
      <c r="R260" s="57">
        <f t="shared" si="37"/>
        <v>0</v>
      </c>
      <c r="S260" s="57">
        <v>0</v>
      </c>
      <c r="T260" s="57">
        <v>0</v>
      </c>
      <c r="U260" s="57">
        <v>0</v>
      </c>
      <c r="V260" s="57">
        <v>0</v>
      </c>
      <c r="W260" s="57">
        <f t="shared" si="38"/>
        <v>0</v>
      </c>
      <c r="X260" s="57"/>
      <c r="Y260" s="57">
        <f t="shared" si="30"/>
        <v>0</v>
      </c>
    </row>
    <row r="261" spans="9:25" ht="15.75" x14ac:dyDescent="0.25">
      <c r="I261" s="57">
        <f t="shared" si="35"/>
        <v>0</v>
      </c>
      <c r="J261" s="57">
        <f t="shared" si="31"/>
        <v>0</v>
      </c>
      <c r="K261" s="58">
        <f t="shared" si="32"/>
        <v>0</v>
      </c>
      <c r="L261" s="58">
        <f t="shared" si="33"/>
        <v>0</v>
      </c>
      <c r="M261" s="58">
        <f t="shared" si="36"/>
        <v>0</v>
      </c>
      <c r="N261" s="58">
        <f t="shared" si="34"/>
        <v>0</v>
      </c>
      <c r="O261" s="59"/>
      <c r="Q261" s="57">
        <v>0</v>
      </c>
      <c r="R261" s="57">
        <f t="shared" si="37"/>
        <v>0</v>
      </c>
      <c r="S261" s="57">
        <v>0</v>
      </c>
      <c r="T261" s="57">
        <v>0</v>
      </c>
      <c r="U261" s="57">
        <v>0</v>
      </c>
      <c r="V261" s="57">
        <v>0</v>
      </c>
      <c r="W261" s="57">
        <f t="shared" si="38"/>
        <v>0</v>
      </c>
      <c r="X261" s="57"/>
      <c r="Y261" s="57">
        <f t="shared" si="30"/>
        <v>0</v>
      </c>
    </row>
    <row r="262" spans="9:25" ht="15.75" x14ac:dyDescent="0.25">
      <c r="I262" s="57">
        <f t="shared" si="35"/>
        <v>0</v>
      </c>
      <c r="J262" s="57">
        <f t="shared" si="31"/>
        <v>0</v>
      </c>
      <c r="K262" s="58">
        <f t="shared" si="32"/>
        <v>0</v>
      </c>
      <c r="L262" s="58">
        <f t="shared" si="33"/>
        <v>0</v>
      </c>
      <c r="M262" s="58">
        <f t="shared" si="36"/>
        <v>0</v>
      </c>
      <c r="N262" s="58">
        <f t="shared" si="34"/>
        <v>0</v>
      </c>
      <c r="O262" s="59"/>
      <c r="Q262" s="57">
        <v>0</v>
      </c>
      <c r="R262" s="57">
        <f t="shared" si="37"/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f t="shared" si="38"/>
        <v>0</v>
      </c>
      <c r="X262" s="57"/>
      <c r="Y262" s="57">
        <f t="shared" si="30"/>
        <v>0</v>
      </c>
    </row>
    <row r="263" spans="9:25" ht="15.75" x14ac:dyDescent="0.25">
      <c r="I263" s="57">
        <f t="shared" si="35"/>
        <v>0</v>
      </c>
      <c r="J263" s="57">
        <f t="shared" si="31"/>
        <v>0</v>
      </c>
      <c r="K263" s="58">
        <f t="shared" si="32"/>
        <v>0</v>
      </c>
      <c r="L263" s="58">
        <f t="shared" si="33"/>
        <v>0</v>
      </c>
      <c r="M263" s="58">
        <f t="shared" si="36"/>
        <v>0</v>
      </c>
      <c r="N263" s="58">
        <f t="shared" si="34"/>
        <v>0</v>
      </c>
      <c r="O263" s="59"/>
      <c r="Q263" s="57">
        <v>0</v>
      </c>
      <c r="R263" s="57">
        <f t="shared" si="37"/>
        <v>0</v>
      </c>
      <c r="S263" s="57">
        <v>0</v>
      </c>
      <c r="T263" s="57">
        <v>0</v>
      </c>
      <c r="U263" s="57">
        <v>0</v>
      </c>
      <c r="V263" s="57">
        <v>0</v>
      </c>
      <c r="W263" s="57">
        <f t="shared" si="38"/>
        <v>0</v>
      </c>
      <c r="X263" s="57"/>
      <c r="Y263" s="57">
        <f t="shared" si="30"/>
        <v>0</v>
      </c>
    </row>
    <row r="264" spans="9:25" ht="15.75" x14ac:dyDescent="0.25">
      <c r="I264" s="57">
        <f t="shared" si="35"/>
        <v>0</v>
      </c>
      <c r="J264" s="57">
        <f t="shared" si="31"/>
        <v>0</v>
      </c>
      <c r="K264" s="58">
        <f t="shared" si="32"/>
        <v>0</v>
      </c>
      <c r="L264" s="58">
        <f t="shared" si="33"/>
        <v>0</v>
      </c>
      <c r="M264" s="58">
        <f t="shared" si="36"/>
        <v>0</v>
      </c>
      <c r="N264" s="58">
        <f t="shared" si="34"/>
        <v>0</v>
      </c>
      <c r="O264" s="59"/>
      <c r="Q264" s="57">
        <v>0</v>
      </c>
      <c r="R264" s="57">
        <f t="shared" si="37"/>
        <v>0</v>
      </c>
      <c r="S264" s="57">
        <v>0</v>
      </c>
      <c r="T264" s="57">
        <v>0</v>
      </c>
      <c r="U264" s="57">
        <v>0</v>
      </c>
      <c r="V264" s="57">
        <v>0</v>
      </c>
      <c r="W264" s="57">
        <f t="shared" si="38"/>
        <v>0</v>
      </c>
      <c r="X264" s="57"/>
      <c r="Y264" s="57">
        <f t="shared" si="30"/>
        <v>0</v>
      </c>
    </row>
    <row r="265" spans="9:25" ht="15.75" x14ac:dyDescent="0.25">
      <c r="I265" s="57">
        <f t="shared" si="35"/>
        <v>0</v>
      </c>
      <c r="J265" s="57">
        <f t="shared" si="31"/>
        <v>0</v>
      </c>
      <c r="K265" s="58">
        <f t="shared" si="32"/>
        <v>0</v>
      </c>
      <c r="L265" s="58">
        <f t="shared" si="33"/>
        <v>0</v>
      </c>
      <c r="M265" s="58">
        <f t="shared" si="36"/>
        <v>0</v>
      </c>
      <c r="N265" s="58">
        <f t="shared" si="34"/>
        <v>0</v>
      </c>
      <c r="O265" s="59"/>
      <c r="Q265" s="57">
        <v>0</v>
      </c>
      <c r="R265" s="57">
        <f t="shared" si="37"/>
        <v>0</v>
      </c>
      <c r="S265" s="57">
        <v>0</v>
      </c>
      <c r="T265" s="57">
        <v>0</v>
      </c>
      <c r="U265" s="57">
        <v>0</v>
      </c>
      <c r="V265" s="57">
        <v>0</v>
      </c>
      <c r="W265" s="57">
        <f t="shared" si="38"/>
        <v>0</v>
      </c>
      <c r="X265" s="57"/>
      <c r="Y265" s="57">
        <f t="shared" si="30"/>
        <v>0</v>
      </c>
    </row>
    <row r="266" spans="9:25" ht="15.75" x14ac:dyDescent="0.25">
      <c r="I266" s="57">
        <f t="shared" si="35"/>
        <v>0</v>
      </c>
      <c r="J266" s="57">
        <f t="shared" si="31"/>
        <v>0</v>
      </c>
      <c r="K266" s="58">
        <f t="shared" si="32"/>
        <v>0</v>
      </c>
      <c r="L266" s="58">
        <f t="shared" si="33"/>
        <v>0</v>
      </c>
      <c r="M266" s="58">
        <f t="shared" si="36"/>
        <v>0</v>
      </c>
      <c r="N266" s="58">
        <f t="shared" si="34"/>
        <v>0</v>
      </c>
      <c r="O266" s="59"/>
      <c r="Q266" s="57">
        <v>0</v>
      </c>
      <c r="R266" s="57">
        <f t="shared" si="37"/>
        <v>0</v>
      </c>
      <c r="S266" s="57">
        <v>0</v>
      </c>
      <c r="T266" s="57">
        <v>0</v>
      </c>
      <c r="U266" s="57">
        <v>0</v>
      </c>
      <c r="V266" s="57">
        <v>0</v>
      </c>
      <c r="W266" s="57">
        <f t="shared" si="38"/>
        <v>0</v>
      </c>
      <c r="X266" s="57"/>
      <c r="Y266" s="57">
        <f t="shared" si="30"/>
        <v>0</v>
      </c>
    </row>
    <row r="267" spans="9:25" ht="15.75" x14ac:dyDescent="0.25">
      <c r="I267" s="57">
        <f t="shared" si="35"/>
        <v>0</v>
      </c>
      <c r="J267" s="57">
        <f t="shared" si="31"/>
        <v>0</v>
      </c>
      <c r="K267" s="58">
        <f t="shared" si="32"/>
        <v>0</v>
      </c>
      <c r="L267" s="58">
        <f t="shared" si="33"/>
        <v>0</v>
      </c>
      <c r="M267" s="58">
        <f t="shared" si="36"/>
        <v>0</v>
      </c>
      <c r="N267" s="58">
        <f t="shared" si="34"/>
        <v>0</v>
      </c>
      <c r="O267" s="59"/>
      <c r="Q267" s="57">
        <v>0</v>
      </c>
      <c r="R267" s="57">
        <f t="shared" si="37"/>
        <v>0</v>
      </c>
      <c r="S267" s="57">
        <v>0</v>
      </c>
      <c r="T267" s="57">
        <v>0</v>
      </c>
      <c r="U267" s="57">
        <v>0</v>
      </c>
      <c r="V267" s="57">
        <v>0</v>
      </c>
      <c r="W267" s="57">
        <f t="shared" si="38"/>
        <v>0</v>
      </c>
      <c r="X267" s="57"/>
      <c r="Y267" s="57">
        <f t="shared" si="30"/>
        <v>0</v>
      </c>
    </row>
    <row r="268" spans="9:25" ht="15.75" x14ac:dyDescent="0.25">
      <c r="I268" s="57">
        <f t="shared" si="35"/>
        <v>0</v>
      </c>
      <c r="J268" s="57">
        <f t="shared" si="31"/>
        <v>0</v>
      </c>
      <c r="K268" s="58">
        <f t="shared" si="32"/>
        <v>0</v>
      </c>
      <c r="L268" s="58">
        <f t="shared" si="33"/>
        <v>0</v>
      </c>
      <c r="M268" s="58">
        <f t="shared" si="36"/>
        <v>0</v>
      </c>
      <c r="N268" s="58">
        <f t="shared" si="34"/>
        <v>0</v>
      </c>
      <c r="O268" s="59"/>
      <c r="Q268" s="57">
        <v>0</v>
      </c>
      <c r="R268" s="57">
        <f t="shared" si="37"/>
        <v>0</v>
      </c>
      <c r="S268" s="57">
        <v>0</v>
      </c>
      <c r="T268" s="57">
        <v>0</v>
      </c>
      <c r="U268" s="57">
        <v>0</v>
      </c>
      <c r="V268" s="57">
        <v>0</v>
      </c>
      <c r="W268" s="57">
        <f t="shared" si="38"/>
        <v>0</v>
      </c>
      <c r="X268" s="57"/>
      <c r="Y268" s="57">
        <f t="shared" si="30"/>
        <v>0</v>
      </c>
    </row>
    <row r="269" spans="9:25" ht="15.75" x14ac:dyDescent="0.25">
      <c r="I269" s="57">
        <f t="shared" si="35"/>
        <v>0</v>
      </c>
      <c r="J269" s="57">
        <f t="shared" si="31"/>
        <v>0</v>
      </c>
      <c r="K269" s="58">
        <f t="shared" si="32"/>
        <v>0</v>
      </c>
      <c r="L269" s="58">
        <f t="shared" si="33"/>
        <v>0</v>
      </c>
      <c r="M269" s="58">
        <f t="shared" si="36"/>
        <v>0</v>
      </c>
      <c r="N269" s="58">
        <f t="shared" si="34"/>
        <v>0</v>
      </c>
      <c r="O269" s="59"/>
      <c r="Q269" s="57">
        <v>0</v>
      </c>
      <c r="R269" s="57">
        <f t="shared" si="37"/>
        <v>0</v>
      </c>
      <c r="S269" s="57">
        <v>0</v>
      </c>
      <c r="T269" s="57">
        <v>0</v>
      </c>
      <c r="U269" s="57">
        <v>0</v>
      </c>
      <c r="V269" s="57">
        <v>0</v>
      </c>
      <c r="W269" s="57">
        <f t="shared" si="38"/>
        <v>0</v>
      </c>
      <c r="X269" s="57"/>
      <c r="Y269" s="57">
        <f t="shared" si="30"/>
        <v>0</v>
      </c>
    </row>
    <row r="270" spans="9:25" ht="15.75" x14ac:dyDescent="0.25">
      <c r="I270" s="57">
        <f t="shared" si="35"/>
        <v>0</v>
      </c>
      <c r="J270" s="57">
        <f t="shared" si="31"/>
        <v>0</v>
      </c>
      <c r="K270" s="58">
        <f t="shared" si="32"/>
        <v>0</v>
      </c>
      <c r="L270" s="58">
        <f t="shared" si="33"/>
        <v>0</v>
      </c>
      <c r="M270" s="58">
        <f t="shared" si="36"/>
        <v>0</v>
      </c>
      <c r="N270" s="58">
        <f t="shared" si="34"/>
        <v>0</v>
      </c>
      <c r="O270" s="59"/>
      <c r="Q270" s="57">
        <v>0</v>
      </c>
      <c r="R270" s="57">
        <f t="shared" si="37"/>
        <v>0</v>
      </c>
      <c r="S270" s="57">
        <v>0</v>
      </c>
      <c r="T270" s="57">
        <v>0</v>
      </c>
      <c r="U270" s="57">
        <v>0</v>
      </c>
      <c r="V270" s="57">
        <v>0</v>
      </c>
      <c r="W270" s="57">
        <f t="shared" si="38"/>
        <v>0</v>
      </c>
      <c r="X270" s="57"/>
      <c r="Y270" s="57">
        <f t="shared" si="30"/>
        <v>0</v>
      </c>
    </row>
    <row r="271" spans="9:25" ht="15.75" x14ac:dyDescent="0.25">
      <c r="I271" s="57">
        <f t="shared" si="35"/>
        <v>0</v>
      </c>
      <c r="J271" s="57">
        <f t="shared" si="31"/>
        <v>0</v>
      </c>
      <c r="K271" s="58">
        <f t="shared" si="32"/>
        <v>0</v>
      </c>
      <c r="L271" s="58">
        <f t="shared" si="33"/>
        <v>0</v>
      </c>
      <c r="M271" s="58">
        <f t="shared" si="36"/>
        <v>0</v>
      </c>
      <c r="N271" s="58">
        <f t="shared" si="34"/>
        <v>0</v>
      </c>
      <c r="O271" s="59"/>
      <c r="Q271" s="57">
        <v>0</v>
      </c>
      <c r="R271" s="57">
        <f t="shared" si="37"/>
        <v>0</v>
      </c>
      <c r="S271" s="57">
        <v>0</v>
      </c>
      <c r="T271" s="57">
        <v>0</v>
      </c>
      <c r="U271" s="57">
        <v>0</v>
      </c>
      <c r="V271" s="57">
        <v>0</v>
      </c>
      <c r="W271" s="57">
        <f t="shared" si="38"/>
        <v>0</v>
      </c>
      <c r="X271" s="57"/>
      <c r="Y271" s="57">
        <f t="shared" si="30"/>
        <v>0</v>
      </c>
    </row>
    <row r="272" spans="9:25" ht="15.75" x14ac:dyDescent="0.25">
      <c r="I272" s="57">
        <f t="shared" si="35"/>
        <v>0</v>
      </c>
      <c r="J272" s="57">
        <f t="shared" si="31"/>
        <v>0</v>
      </c>
      <c r="K272" s="58">
        <f t="shared" si="32"/>
        <v>0</v>
      </c>
      <c r="L272" s="58">
        <f t="shared" si="33"/>
        <v>0</v>
      </c>
      <c r="M272" s="58">
        <f t="shared" si="36"/>
        <v>0</v>
      </c>
      <c r="N272" s="58">
        <f t="shared" si="34"/>
        <v>0</v>
      </c>
      <c r="O272" s="59"/>
      <c r="Q272" s="57">
        <v>0</v>
      </c>
      <c r="R272" s="57">
        <f t="shared" si="37"/>
        <v>0</v>
      </c>
      <c r="S272" s="57">
        <v>0</v>
      </c>
      <c r="T272" s="57">
        <v>0</v>
      </c>
      <c r="U272" s="57">
        <v>0</v>
      </c>
      <c r="V272" s="57">
        <v>0</v>
      </c>
      <c r="W272" s="57">
        <f t="shared" si="38"/>
        <v>0</v>
      </c>
      <c r="X272" s="57"/>
      <c r="Y272" s="57">
        <f t="shared" si="30"/>
        <v>0</v>
      </c>
    </row>
    <row r="273" spans="9:25" ht="15.75" x14ac:dyDescent="0.25">
      <c r="I273" s="57">
        <f t="shared" si="35"/>
        <v>0</v>
      </c>
      <c r="J273" s="57">
        <f t="shared" si="31"/>
        <v>0</v>
      </c>
      <c r="K273" s="58">
        <f t="shared" si="32"/>
        <v>0</v>
      </c>
      <c r="L273" s="58">
        <f t="shared" si="33"/>
        <v>0</v>
      </c>
      <c r="M273" s="58">
        <f t="shared" si="36"/>
        <v>0</v>
      </c>
      <c r="N273" s="58">
        <f t="shared" si="34"/>
        <v>0</v>
      </c>
      <c r="O273" s="59"/>
      <c r="Q273" s="57">
        <v>0</v>
      </c>
      <c r="R273" s="57">
        <f t="shared" si="37"/>
        <v>0</v>
      </c>
      <c r="S273" s="57">
        <v>0</v>
      </c>
      <c r="T273" s="57">
        <v>0</v>
      </c>
      <c r="U273" s="57">
        <v>0</v>
      </c>
      <c r="V273" s="57">
        <v>0</v>
      </c>
      <c r="W273" s="57">
        <f t="shared" si="38"/>
        <v>0</v>
      </c>
      <c r="X273" s="57"/>
      <c r="Y273" s="57">
        <f t="shared" si="30"/>
        <v>0</v>
      </c>
    </row>
    <row r="274" spans="9:25" ht="15.75" x14ac:dyDescent="0.25">
      <c r="I274" s="57">
        <f t="shared" si="35"/>
        <v>0</v>
      </c>
      <c r="J274" s="57">
        <f t="shared" si="31"/>
        <v>0</v>
      </c>
      <c r="K274" s="58">
        <f t="shared" si="32"/>
        <v>0</v>
      </c>
      <c r="L274" s="58">
        <f t="shared" si="33"/>
        <v>0</v>
      </c>
      <c r="M274" s="58">
        <f t="shared" si="36"/>
        <v>0</v>
      </c>
      <c r="N274" s="58">
        <f t="shared" si="34"/>
        <v>0</v>
      </c>
      <c r="O274" s="59"/>
      <c r="Q274" s="57">
        <v>0</v>
      </c>
      <c r="R274" s="57">
        <f t="shared" si="37"/>
        <v>0</v>
      </c>
      <c r="S274" s="57">
        <v>0</v>
      </c>
      <c r="T274" s="57">
        <v>0</v>
      </c>
      <c r="U274" s="57">
        <v>0</v>
      </c>
      <c r="V274" s="57">
        <v>0</v>
      </c>
      <c r="W274" s="57">
        <f t="shared" si="38"/>
        <v>0</v>
      </c>
      <c r="X274" s="57"/>
      <c r="Y274" s="57">
        <f t="shared" si="30"/>
        <v>0</v>
      </c>
    </row>
    <row r="275" spans="9:25" ht="15.75" x14ac:dyDescent="0.25">
      <c r="I275" s="57">
        <f t="shared" si="35"/>
        <v>0</v>
      </c>
      <c r="J275" s="57">
        <f t="shared" si="31"/>
        <v>0</v>
      </c>
      <c r="K275" s="58">
        <f t="shared" si="32"/>
        <v>0</v>
      </c>
      <c r="L275" s="58">
        <f t="shared" si="33"/>
        <v>0</v>
      </c>
      <c r="M275" s="58">
        <f t="shared" si="36"/>
        <v>0</v>
      </c>
      <c r="N275" s="58">
        <f t="shared" si="34"/>
        <v>0</v>
      </c>
      <c r="O275" s="59"/>
      <c r="Q275" s="57">
        <v>0</v>
      </c>
      <c r="R275" s="57">
        <f t="shared" si="37"/>
        <v>0</v>
      </c>
      <c r="S275" s="57">
        <v>0</v>
      </c>
      <c r="T275" s="57">
        <v>0</v>
      </c>
      <c r="U275" s="57">
        <v>0</v>
      </c>
      <c r="V275" s="57">
        <v>0</v>
      </c>
      <c r="W275" s="57">
        <f t="shared" si="38"/>
        <v>0</v>
      </c>
      <c r="X275" s="57"/>
      <c r="Y275" s="57">
        <f t="shared" si="30"/>
        <v>0</v>
      </c>
    </row>
    <row r="276" spans="9:25" ht="15.75" x14ac:dyDescent="0.25">
      <c r="I276" s="57">
        <f t="shared" si="35"/>
        <v>0</v>
      </c>
      <c r="J276" s="57">
        <f t="shared" si="31"/>
        <v>0</v>
      </c>
      <c r="K276" s="58">
        <f t="shared" si="32"/>
        <v>0</v>
      </c>
      <c r="L276" s="58">
        <f t="shared" si="33"/>
        <v>0</v>
      </c>
      <c r="M276" s="58">
        <f t="shared" si="36"/>
        <v>0</v>
      </c>
      <c r="N276" s="58">
        <f t="shared" si="34"/>
        <v>0</v>
      </c>
      <c r="O276" s="59"/>
      <c r="Q276" s="57">
        <v>0</v>
      </c>
      <c r="R276" s="57">
        <f t="shared" si="37"/>
        <v>0</v>
      </c>
      <c r="S276" s="57">
        <v>0</v>
      </c>
      <c r="T276" s="57">
        <v>0</v>
      </c>
      <c r="U276" s="57">
        <v>0</v>
      </c>
      <c r="V276" s="57">
        <v>0</v>
      </c>
      <c r="W276" s="57">
        <f t="shared" si="38"/>
        <v>0</v>
      </c>
      <c r="X276" s="57"/>
      <c r="Y276" s="57">
        <f t="shared" si="30"/>
        <v>0</v>
      </c>
    </row>
    <row r="277" spans="9:25" ht="15.75" x14ac:dyDescent="0.25">
      <c r="I277" s="57">
        <f t="shared" si="35"/>
        <v>0</v>
      </c>
      <c r="J277" s="57">
        <f t="shared" si="31"/>
        <v>0</v>
      </c>
      <c r="K277" s="58">
        <f t="shared" si="32"/>
        <v>0</v>
      </c>
      <c r="L277" s="58">
        <f t="shared" si="33"/>
        <v>0</v>
      </c>
      <c r="M277" s="58">
        <f t="shared" si="36"/>
        <v>0</v>
      </c>
      <c r="N277" s="58">
        <f t="shared" si="34"/>
        <v>0</v>
      </c>
      <c r="O277" s="59"/>
      <c r="Q277" s="57">
        <v>0</v>
      </c>
      <c r="R277" s="57">
        <f t="shared" si="37"/>
        <v>0</v>
      </c>
      <c r="S277" s="57">
        <v>0</v>
      </c>
      <c r="T277" s="57">
        <v>0</v>
      </c>
      <c r="U277" s="57">
        <v>0</v>
      </c>
      <c r="V277" s="57">
        <v>0</v>
      </c>
      <c r="W277" s="57">
        <f t="shared" si="38"/>
        <v>0</v>
      </c>
      <c r="X277" s="57"/>
      <c r="Y277" s="57">
        <f t="shared" ref="Y277:Y321" si="39">SUM(Q277:X277)</f>
        <v>0</v>
      </c>
    </row>
    <row r="278" spans="9:25" ht="15.75" x14ac:dyDescent="0.25">
      <c r="I278" s="57">
        <f t="shared" si="35"/>
        <v>0</v>
      </c>
      <c r="J278" s="57">
        <f t="shared" ref="J278:J321" si="40">IF(I278&lt;&gt;0,N277,0)</f>
        <v>0</v>
      </c>
      <c r="K278" s="58">
        <f t="shared" ref="K278:K321" si="41">IF(I278&lt;&gt;0,J278*$K$16,0)</f>
        <v>0</v>
      </c>
      <c r="L278" s="58">
        <f t="shared" ref="L278:L321" si="42">IF(I278&lt;&gt;0,M278-K278,0)</f>
        <v>0</v>
      </c>
      <c r="M278" s="58">
        <f t="shared" si="36"/>
        <v>0</v>
      </c>
      <c r="N278" s="58">
        <f t="shared" ref="N278:N321" si="43">IF(I278&lt;&gt;0,J278-L278,0)</f>
        <v>0</v>
      </c>
      <c r="O278" s="59"/>
      <c r="Q278" s="57">
        <v>0</v>
      </c>
      <c r="R278" s="57">
        <f t="shared" si="37"/>
        <v>0</v>
      </c>
      <c r="S278" s="57">
        <v>0</v>
      </c>
      <c r="T278" s="57">
        <v>0</v>
      </c>
      <c r="U278" s="57">
        <v>0</v>
      </c>
      <c r="V278" s="57">
        <v>0</v>
      </c>
      <c r="W278" s="57">
        <f t="shared" si="38"/>
        <v>0</v>
      </c>
      <c r="X278" s="57"/>
      <c r="Y278" s="57">
        <f t="shared" si="39"/>
        <v>0</v>
      </c>
    </row>
    <row r="279" spans="9:25" ht="15.75" x14ac:dyDescent="0.25">
      <c r="I279" s="57">
        <f t="shared" ref="I279:I321" si="44">IF(AND(I278+1&lt;=$C$10,I278&lt;&gt;0),I278+1,0)</f>
        <v>0</v>
      </c>
      <c r="J279" s="57">
        <f t="shared" si="40"/>
        <v>0</v>
      </c>
      <c r="K279" s="58">
        <f t="shared" si="41"/>
        <v>0</v>
      </c>
      <c r="L279" s="58">
        <f t="shared" si="42"/>
        <v>0</v>
      </c>
      <c r="M279" s="58">
        <f t="shared" ref="M279:M321" si="45">IF(I279&lt;&gt;0,PMT($K$16,$C$10,-$C$9),0)</f>
        <v>0</v>
      </c>
      <c r="N279" s="58">
        <f t="shared" si="43"/>
        <v>0</v>
      </c>
      <c r="O279" s="59"/>
      <c r="Q279" s="57">
        <v>0</v>
      </c>
      <c r="R279" s="57">
        <f t="shared" ref="R279:R321" si="46">IF(M279=0,0,-M279)</f>
        <v>0</v>
      </c>
      <c r="S279" s="57">
        <v>0</v>
      </c>
      <c r="T279" s="57">
        <v>0</v>
      </c>
      <c r="U279" s="57">
        <v>0</v>
      </c>
      <c r="V279" s="57">
        <v>0</v>
      </c>
      <c r="W279" s="57">
        <f t="shared" ref="W279:W321" si="47">($W$19*N278)*-1</f>
        <v>0</v>
      </c>
      <c r="X279" s="57"/>
      <c r="Y279" s="57">
        <f t="shared" si="39"/>
        <v>0</v>
      </c>
    </row>
    <row r="280" spans="9:25" ht="15.75" x14ac:dyDescent="0.25">
      <c r="I280" s="57">
        <f t="shared" si="44"/>
        <v>0</v>
      </c>
      <c r="J280" s="57">
        <f t="shared" si="40"/>
        <v>0</v>
      </c>
      <c r="K280" s="58">
        <f t="shared" si="41"/>
        <v>0</v>
      </c>
      <c r="L280" s="58">
        <f t="shared" si="42"/>
        <v>0</v>
      </c>
      <c r="M280" s="58">
        <f t="shared" si="45"/>
        <v>0</v>
      </c>
      <c r="N280" s="58">
        <f t="shared" si="43"/>
        <v>0</v>
      </c>
      <c r="O280" s="59"/>
      <c r="Q280" s="57">
        <v>0</v>
      </c>
      <c r="R280" s="57">
        <f t="shared" si="46"/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f t="shared" si="47"/>
        <v>0</v>
      </c>
      <c r="X280" s="57"/>
      <c r="Y280" s="57">
        <f t="shared" si="39"/>
        <v>0</v>
      </c>
    </row>
    <row r="281" spans="9:25" ht="15.75" x14ac:dyDescent="0.25">
      <c r="I281" s="57">
        <f t="shared" si="44"/>
        <v>0</v>
      </c>
      <c r="J281" s="57">
        <f t="shared" si="40"/>
        <v>0</v>
      </c>
      <c r="K281" s="58">
        <f t="shared" si="41"/>
        <v>0</v>
      </c>
      <c r="L281" s="58">
        <f t="shared" si="42"/>
        <v>0</v>
      </c>
      <c r="M281" s="58">
        <f t="shared" si="45"/>
        <v>0</v>
      </c>
      <c r="N281" s="58">
        <f t="shared" si="43"/>
        <v>0</v>
      </c>
      <c r="O281" s="59"/>
      <c r="Q281" s="57">
        <v>0</v>
      </c>
      <c r="R281" s="57">
        <f t="shared" si="46"/>
        <v>0</v>
      </c>
      <c r="S281" s="57">
        <v>0</v>
      </c>
      <c r="T281" s="57">
        <v>0</v>
      </c>
      <c r="U281" s="57">
        <v>0</v>
      </c>
      <c r="V281" s="57">
        <v>0</v>
      </c>
      <c r="W281" s="57">
        <f t="shared" si="47"/>
        <v>0</v>
      </c>
      <c r="X281" s="57"/>
      <c r="Y281" s="57">
        <f t="shared" si="39"/>
        <v>0</v>
      </c>
    </row>
    <row r="282" spans="9:25" ht="15.75" x14ac:dyDescent="0.25">
      <c r="I282" s="57">
        <f t="shared" si="44"/>
        <v>0</v>
      </c>
      <c r="J282" s="57">
        <f t="shared" si="40"/>
        <v>0</v>
      </c>
      <c r="K282" s="58">
        <f t="shared" si="41"/>
        <v>0</v>
      </c>
      <c r="L282" s="58">
        <f t="shared" si="42"/>
        <v>0</v>
      </c>
      <c r="M282" s="58">
        <f t="shared" si="45"/>
        <v>0</v>
      </c>
      <c r="N282" s="58">
        <f t="shared" si="43"/>
        <v>0</v>
      </c>
      <c r="O282" s="59"/>
      <c r="Q282" s="57">
        <v>0</v>
      </c>
      <c r="R282" s="57">
        <f t="shared" si="46"/>
        <v>0</v>
      </c>
      <c r="S282" s="57">
        <v>0</v>
      </c>
      <c r="T282" s="57">
        <v>0</v>
      </c>
      <c r="U282" s="57">
        <v>0</v>
      </c>
      <c r="V282" s="57">
        <v>0</v>
      </c>
      <c r="W282" s="57">
        <f t="shared" si="47"/>
        <v>0</v>
      </c>
      <c r="X282" s="57"/>
      <c r="Y282" s="57">
        <f t="shared" si="39"/>
        <v>0</v>
      </c>
    </row>
    <row r="283" spans="9:25" ht="15.75" x14ac:dyDescent="0.25">
      <c r="I283" s="57">
        <f t="shared" si="44"/>
        <v>0</v>
      </c>
      <c r="J283" s="57">
        <f t="shared" si="40"/>
        <v>0</v>
      </c>
      <c r="K283" s="58">
        <f t="shared" si="41"/>
        <v>0</v>
      </c>
      <c r="L283" s="58">
        <f t="shared" si="42"/>
        <v>0</v>
      </c>
      <c r="M283" s="58">
        <f t="shared" si="45"/>
        <v>0</v>
      </c>
      <c r="N283" s="58">
        <f t="shared" si="43"/>
        <v>0</v>
      </c>
      <c r="O283" s="59"/>
      <c r="Q283" s="57">
        <v>0</v>
      </c>
      <c r="R283" s="57">
        <f t="shared" si="46"/>
        <v>0</v>
      </c>
      <c r="S283" s="57">
        <v>0</v>
      </c>
      <c r="T283" s="57">
        <v>0</v>
      </c>
      <c r="U283" s="57">
        <v>0</v>
      </c>
      <c r="V283" s="57">
        <v>0</v>
      </c>
      <c r="W283" s="57">
        <f t="shared" si="47"/>
        <v>0</v>
      </c>
      <c r="X283" s="57"/>
      <c r="Y283" s="57">
        <f t="shared" si="39"/>
        <v>0</v>
      </c>
    </row>
    <row r="284" spans="9:25" ht="15.75" x14ac:dyDescent="0.25">
      <c r="I284" s="57">
        <f t="shared" si="44"/>
        <v>0</v>
      </c>
      <c r="J284" s="57">
        <f t="shared" si="40"/>
        <v>0</v>
      </c>
      <c r="K284" s="58">
        <f t="shared" si="41"/>
        <v>0</v>
      </c>
      <c r="L284" s="58">
        <f t="shared" si="42"/>
        <v>0</v>
      </c>
      <c r="M284" s="58">
        <f t="shared" si="45"/>
        <v>0</v>
      </c>
      <c r="N284" s="58">
        <f t="shared" si="43"/>
        <v>0</v>
      </c>
      <c r="O284" s="59"/>
      <c r="Q284" s="57">
        <v>0</v>
      </c>
      <c r="R284" s="57">
        <f t="shared" si="46"/>
        <v>0</v>
      </c>
      <c r="S284" s="57">
        <v>0</v>
      </c>
      <c r="T284" s="57">
        <v>0</v>
      </c>
      <c r="U284" s="57">
        <v>0</v>
      </c>
      <c r="V284" s="57">
        <v>0</v>
      </c>
      <c r="W284" s="57">
        <f t="shared" si="47"/>
        <v>0</v>
      </c>
      <c r="X284" s="57"/>
      <c r="Y284" s="57">
        <f t="shared" si="39"/>
        <v>0</v>
      </c>
    </row>
    <row r="285" spans="9:25" ht="15.75" x14ac:dyDescent="0.25">
      <c r="I285" s="57">
        <f t="shared" si="44"/>
        <v>0</v>
      </c>
      <c r="J285" s="57">
        <f t="shared" si="40"/>
        <v>0</v>
      </c>
      <c r="K285" s="58">
        <f t="shared" si="41"/>
        <v>0</v>
      </c>
      <c r="L285" s="58">
        <f t="shared" si="42"/>
        <v>0</v>
      </c>
      <c r="M285" s="58">
        <f t="shared" si="45"/>
        <v>0</v>
      </c>
      <c r="N285" s="58">
        <f t="shared" si="43"/>
        <v>0</v>
      </c>
      <c r="O285" s="59"/>
      <c r="Q285" s="57">
        <v>0</v>
      </c>
      <c r="R285" s="57">
        <f t="shared" si="46"/>
        <v>0</v>
      </c>
      <c r="S285" s="57">
        <v>0</v>
      </c>
      <c r="T285" s="57">
        <v>0</v>
      </c>
      <c r="U285" s="57">
        <v>0</v>
      </c>
      <c r="V285" s="57">
        <v>0</v>
      </c>
      <c r="W285" s="57">
        <f t="shared" si="47"/>
        <v>0</v>
      </c>
      <c r="X285" s="57"/>
      <c r="Y285" s="57">
        <f t="shared" si="39"/>
        <v>0</v>
      </c>
    </row>
    <row r="286" spans="9:25" ht="15.75" x14ac:dyDescent="0.25">
      <c r="I286" s="57">
        <f t="shared" si="44"/>
        <v>0</v>
      </c>
      <c r="J286" s="57">
        <f t="shared" si="40"/>
        <v>0</v>
      </c>
      <c r="K286" s="58">
        <f t="shared" si="41"/>
        <v>0</v>
      </c>
      <c r="L286" s="58">
        <f t="shared" si="42"/>
        <v>0</v>
      </c>
      <c r="M286" s="58">
        <f t="shared" si="45"/>
        <v>0</v>
      </c>
      <c r="N286" s="58">
        <f t="shared" si="43"/>
        <v>0</v>
      </c>
      <c r="O286" s="59"/>
      <c r="Q286" s="57">
        <v>0</v>
      </c>
      <c r="R286" s="57">
        <f t="shared" si="46"/>
        <v>0</v>
      </c>
      <c r="S286" s="57">
        <v>0</v>
      </c>
      <c r="T286" s="57">
        <v>0</v>
      </c>
      <c r="U286" s="57">
        <v>0</v>
      </c>
      <c r="V286" s="57">
        <v>0</v>
      </c>
      <c r="W286" s="57">
        <f t="shared" si="47"/>
        <v>0</v>
      </c>
      <c r="X286" s="57"/>
      <c r="Y286" s="57">
        <f t="shared" si="39"/>
        <v>0</v>
      </c>
    </row>
    <row r="287" spans="9:25" ht="15.75" x14ac:dyDescent="0.25">
      <c r="I287" s="57">
        <f t="shared" si="44"/>
        <v>0</v>
      </c>
      <c r="J287" s="57">
        <f t="shared" si="40"/>
        <v>0</v>
      </c>
      <c r="K287" s="58">
        <f t="shared" si="41"/>
        <v>0</v>
      </c>
      <c r="L287" s="58">
        <f t="shared" si="42"/>
        <v>0</v>
      </c>
      <c r="M287" s="58">
        <f t="shared" si="45"/>
        <v>0</v>
      </c>
      <c r="N287" s="58">
        <f t="shared" si="43"/>
        <v>0</v>
      </c>
      <c r="O287" s="59"/>
      <c r="Q287" s="57">
        <v>0</v>
      </c>
      <c r="R287" s="57">
        <f t="shared" si="46"/>
        <v>0</v>
      </c>
      <c r="S287" s="57">
        <v>0</v>
      </c>
      <c r="T287" s="57">
        <v>0</v>
      </c>
      <c r="U287" s="57">
        <v>0</v>
      </c>
      <c r="V287" s="57">
        <v>0</v>
      </c>
      <c r="W287" s="57">
        <f t="shared" si="47"/>
        <v>0</v>
      </c>
      <c r="X287" s="57"/>
      <c r="Y287" s="57">
        <f t="shared" si="39"/>
        <v>0</v>
      </c>
    </row>
    <row r="288" spans="9:25" ht="15.75" x14ac:dyDescent="0.25">
      <c r="I288" s="57">
        <f t="shared" si="44"/>
        <v>0</v>
      </c>
      <c r="J288" s="57">
        <f t="shared" si="40"/>
        <v>0</v>
      </c>
      <c r="K288" s="58">
        <f t="shared" si="41"/>
        <v>0</v>
      </c>
      <c r="L288" s="58">
        <f t="shared" si="42"/>
        <v>0</v>
      </c>
      <c r="M288" s="58">
        <f t="shared" si="45"/>
        <v>0</v>
      </c>
      <c r="N288" s="58">
        <f t="shared" si="43"/>
        <v>0</v>
      </c>
      <c r="O288" s="59"/>
      <c r="Q288" s="57">
        <v>0</v>
      </c>
      <c r="R288" s="57">
        <f t="shared" si="46"/>
        <v>0</v>
      </c>
      <c r="S288" s="57">
        <v>0</v>
      </c>
      <c r="T288" s="57">
        <v>0</v>
      </c>
      <c r="U288" s="57">
        <v>0</v>
      </c>
      <c r="V288" s="57">
        <v>0</v>
      </c>
      <c r="W288" s="57">
        <f t="shared" si="47"/>
        <v>0</v>
      </c>
      <c r="X288" s="57"/>
      <c r="Y288" s="57">
        <f t="shared" si="39"/>
        <v>0</v>
      </c>
    </row>
    <row r="289" spans="9:25" ht="15.75" x14ac:dyDescent="0.25">
      <c r="I289" s="57">
        <f t="shared" si="44"/>
        <v>0</v>
      </c>
      <c r="J289" s="57">
        <f t="shared" si="40"/>
        <v>0</v>
      </c>
      <c r="K289" s="58">
        <f t="shared" si="41"/>
        <v>0</v>
      </c>
      <c r="L289" s="58">
        <f t="shared" si="42"/>
        <v>0</v>
      </c>
      <c r="M289" s="58">
        <f t="shared" si="45"/>
        <v>0</v>
      </c>
      <c r="N289" s="58">
        <f t="shared" si="43"/>
        <v>0</v>
      </c>
      <c r="O289" s="59"/>
      <c r="Q289" s="57">
        <v>0</v>
      </c>
      <c r="R289" s="57">
        <f t="shared" si="46"/>
        <v>0</v>
      </c>
      <c r="S289" s="57">
        <v>0</v>
      </c>
      <c r="T289" s="57">
        <v>0</v>
      </c>
      <c r="U289" s="57">
        <v>0</v>
      </c>
      <c r="V289" s="57">
        <v>0</v>
      </c>
      <c r="W289" s="57">
        <f t="shared" si="47"/>
        <v>0</v>
      </c>
      <c r="X289" s="57"/>
      <c r="Y289" s="57">
        <f t="shared" si="39"/>
        <v>0</v>
      </c>
    </row>
    <row r="290" spans="9:25" ht="15.75" x14ac:dyDescent="0.25">
      <c r="I290" s="57">
        <f t="shared" si="44"/>
        <v>0</v>
      </c>
      <c r="J290" s="57">
        <f t="shared" si="40"/>
        <v>0</v>
      </c>
      <c r="K290" s="58">
        <f t="shared" si="41"/>
        <v>0</v>
      </c>
      <c r="L290" s="58">
        <f t="shared" si="42"/>
        <v>0</v>
      </c>
      <c r="M290" s="58">
        <f t="shared" si="45"/>
        <v>0</v>
      </c>
      <c r="N290" s="58">
        <f t="shared" si="43"/>
        <v>0</v>
      </c>
      <c r="O290" s="59"/>
      <c r="Q290" s="57">
        <v>0</v>
      </c>
      <c r="R290" s="57">
        <f t="shared" si="46"/>
        <v>0</v>
      </c>
      <c r="S290" s="57">
        <v>0</v>
      </c>
      <c r="T290" s="57">
        <v>0</v>
      </c>
      <c r="U290" s="57">
        <v>0</v>
      </c>
      <c r="V290" s="57">
        <v>0</v>
      </c>
      <c r="W290" s="57">
        <f t="shared" si="47"/>
        <v>0</v>
      </c>
      <c r="X290" s="57"/>
      <c r="Y290" s="57">
        <f t="shared" si="39"/>
        <v>0</v>
      </c>
    </row>
    <row r="291" spans="9:25" ht="15.75" x14ac:dyDescent="0.25">
      <c r="I291" s="57">
        <f t="shared" si="44"/>
        <v>0</v>
      </c>
      <c r="J291" s="57">
        <f t="shared" si="40"/>
        <v>0</v>
      </c>
      <c r="K291" s="58">
        <f t="shared" si="41"/>
        <v>0</v>
      </c>
      <c r="L291" s="58">
        <f t="shared" si="42"/>
        <v>0</v>
      </c>
      <c r="M291" s="58">
        <f t="shared" si="45"/>
        <v>0</v>
      </c>
      <c r="N291" s="58">
        <f t="shared" si="43"/>
        <v>0</v>
      </c>
      <c r="O291" s="59"/>
      <c r="Q291" s="57">
        <v>0</v>
      </c>
      <c r="R291" s="57">
        <f t="shared" si="46"/>
        <v>0</v>
      </c>
      <c r="S291" s="57">
        <v>0</v>
      </c>
      <c r="T291" s="57">
        <v>0</v>
      </c>
      <c r="U291" s="57">
        <v>0</v>
      </c>
      <c r="V291" s="57">
        <v>0</v>
      </c>
      <c r="W291" s="57">
        <f t="shared" si="47"/>
        <v>0</v>
      </c>
      <c r="X291" s="57"/>
      <c r="Y291" s="57">
        <f t="shared" si="39"/>
        <v>0</v>
      </c>
    </row>
    <row r="292" spans="9:25" ht="15.75" x14ac:dyDescent="0.25">
      <c r="I292" s="57">
        <f t="shared" si="44"/>
        <v>0</v>
      </c>
      <c r="J292" s="57">
        <f t="shared" si="40"/>
        <v>0</v>
      </c>
      <c r="K292" s="58">
        <f t="shared" si="41"/>
        <v>0</v>
      </c>
      <c r="L292" s="58">
        <f t="shared" si="42"/>
        <v>0</v>
      </c>
      <c r="M292" s="58">
        <f t="shared" si="45"/>
        <v>0</v>
      </c>
      <c r="N292" s="58">
        <f t="shared" si="43"/>
        <v>0</v>
      </c>
      <c r="O292" s="59"/>
      <c r="Q292" s="57">
        <v>0</v>
      </c>
      <c r="R292" s="57">
        <f t="shared" si="46"/>
        <v>0</v>
      </c>
      <c r="S292" s="57">
        <v>0</v>
      </c>
      <c r="T292" s="57">
        <v>0</v>
      </c>
      <c r="U292" s="57">
        <v>0</v>
      </c>
      <c r="V292" s="57">
        <v>0</v>
      </c>
      <c r="W292" s="57">
        <f t="shared" si="47"/>
        <v>0</v>
      </c>
      <c r="X292" s="57"/>
      <c r="Y292" s="57">
        <f t="shared" si="39"/>
        <v>0</v>
      </c>
    </row>
    <row r="293" spans="9:25" ht="15.75" x14ac:dyDescent="0.25">
      <c r="I293" s="57">
        <f t="shared" si="44"/>
        <v>0</v>
      </c>
      <c r="J293" s="57">
        <f t="shared" si="40"/>
        <v>0</v>
      </c>
      <c r="K293" s="58">
        <f t="shared" si="41"/>
        <v>0</v>
      </c>
      <c r="L293" s="58">
        <f t="shared" si="42"/>
        <v>0</v>
      </c>
      <c r="M293" s="58">
        <f t="shared" si="45"/>
        <v>0</v>
      </c>
      <c r="N293" s="58">
        <f t="shared" si="43"/>
        <v>0</v>
      </c>
      <c r="O293" s="59"/>
      <c r="Q293" s="57">
        <v>0</v>
      </c>
      <c r="R293" s="57">
        <f t="shared" si="46"/>
        <v>0</v>
      </c>
      <c r="S293" s="57">
        <v>0</v>
      </c>
      <c r="T293" s="57">
        <v>0</v>
      </c>
      <c r="U293" s="57">
        <v>0</v>
      </c>
      <c r="V293" s="57">
        <v>0</v>
      </c>
      <c r="W293" s="57">
        <f t="shared" si="47"/>
        <v>0</v>
      </c>
      <c r="X293" s="57"/>
      <c r="Y293" s="57">
        <f t="shared" si="39"/>
        <v>0</v>
      </c>
    </row>
    <row r="294" spans="9:25" ht="15.75" x14ac:dyDescent="0.25">
      <c r="I294" s="57">
        <f t="shared" si="44"/>
        <v>0</v>
      </c>
      <c r="J294" s="57">
        <f t="shared" si="40"/>
        <v>0</v>
      </c>
      <c r="K294" s="58">
        <f t="shared" si="41"/>
        <v>0</v>
      </c>
      <c r="L294" s="58">
        <f t="shared" si="42"/>
        <v>0</v>
      </c>
      <c r="M294" s="58">
        <f t="shared" si="45"/>
        <v>0</v>
      </c>
      <c r="N294" s="58">
        <f t="shared" si="43"/>
        <v>0</v>
      </c>
      <c r="O294" s="59"/>
      <c r="Q294" s="57">
        <v>0</v>
      </c>
      <c r="R294" s="57">
        <f t="shared" si="46"/>
        <v>0</v>
      </c>
      <c r="S294" s="57">
        <v>0</v>
      </c>
      <c r="T294" s="57">
        <v>0</v>
      </c>
      <c r="U294" s="57">
        <v>0</v>
      </c>
      <c r="V294" s="57">
        <v>0</v>
      </c>
      <c r="W294" s="57">
        <f t="shared" si="47"/>
        <v>0</v>
      </c>
      <c r="X294" s="57"/>
      <c r="Y294" s="57">
        <f t="shared" si="39"/>
        <v>0</v>
      </c>
    </row>
    <row r="295" spans="9:25" ht="15.75" x14ac:dyDescent="0.25">
      <c r="I295" s="57">
        <f t="shared" si="44"/>
        <v>0</v>
      </c>
      <c r="J295" s="57">
        <f t="shared" si="40"/>
        <v>0</v>
      </c>
      <c r="K295" s="58">
        <f t="shared" si="41"/>
        <v>0</v>
      </c>
      <c r="L295" s="58">
        <f t="shared" si="42"/>
        <v>0</v>
      </c>
      <c r="M295" s="58">
        <f t="shared" si="45"/>
        <v>0</v>
      </c>
      <c r="N295" s="58">
        <f t="shared" si="43"/>
        <v>0</v>
      </c>
      <c r="O295" s="59"/>
      <c r="Q295" s="57">
        <v>0</v>
      </c>
      <c r="R295" s="57">
        <f t="shared" si="46"/>
        <v>0</v>
      </c>
      <c r="S295" s="57">
        <v>0</v>
      </c>
      <c r="T295" s="57">
        <v>0</v>
      </c>
      <c r="U295" s="57">
        <v>0</v>
      </c>
      <c r="V295" s="57">
        <v>0</v>
      </c>
      <c r="W295" s="57">
        <f t="shared" si="47"/>
        <v>0</v>
      </c>
      <c r="X295" s="57"/>
      <c r="Y295" s="57">
        <f t="shared" si="39"/>
        <v>0</v>
      </c>
    </row>
    <row r="296" spans="9:25" ht="15.75" x14ac:dyDescent="0.25">
      <c r="I296" s="57">
        <f t="shared" si="44"/>
        <v>0</v>
      </c>
      <c r="J296" s="57">
        <f t="shared" si="40"/>
        <v>0</v>
      </c>
      <c r="K296" s="58">
        <f t="shared" si="41"/>
        <v>0</v>
      </c>
      <c r="L296" s="58">
        <f t="shared" si="42"/>
        <v>0</v>
      </c>
      <c r="M296" s="58">
        <f t="shared" si="45"/>
        <v>0</v>
      </c>
      <c r="N296" s="58">
        <f t="shared" si="43"/>
        <v>0</v>
      </c>
      <c r="O296" s="59"/>
      <c r="Q296" s="57">
        <v>0</v>
      </c>
      <c r="R296" s="57">
        <f t="shared" si="46"/>
        <v>0</v>
      </c>
      <c r="S296" s="57">
        <v>0</v>
      </c>
      <c r="T296" s="57">
        <v>0</v>
      </c>
      <c r="U296" s="57">
        <v>0</v>
      </c>
      <c r="V296" s="57">
        <v>0</v>
      </c>
      <c r="W296" s="57">
        <f t="shared" si="47"/>
        <v>0</v>
      </c>
      <c r="X296" s="57"/>
      <c r="Y296" s="57">
        <f t="shared" si="39"/>
        <v>0</v>
      </c>
    </row>
    <row r="297" spans="9:25" ht="15.75" x14ac:dyDescent="0.25">
      <c r="I297" s="57">
        <f t="shared" si="44"/>
        <v>0</v>
      </c>
      <c r="J297" s="57">
        <f t="shared" si="40"/>
        <v>0</v>
      </c>
      <c r="K297" s="58">
        <f t="shared" si="41"/>
        <v>0</v>
      </c>
      <c r="L297" s="58">
        <f t="shared" si="42"/>
        <v>0</v>
      </c>
      <c r="M297" s="58">
        <f t="shared" si="45"/>
        <v>0</v>
      </c>
      <c r="N297" s="58">
        <f t="shared" si="43"/>
        <v>0</v>
      </c>
      <c r="O297" s="59"/>
      <c r="Q297" s="57">
        <v>0</v>
      </c>
      <c r="R297" s="57">
        <f t="shared" si="46"/>
        <v>0</v>
      </c>
      <c r="S297" s="57">
        <v>0</v>
      </c>
      <c r="T297" s="57">
        <v>0</v>
      </c>
      <c r="U297" s="57">
        <v>0</v>
      </c>
      <c r="V297" s="57">
        <v>0</v>
      </c>
      <c r="W297" s="57">
        <f t="shared" si="47"/>
        <v>0</v>
      </c>
      <c r="X297" s="57"/>
      <c r="Y297" s="57">
        <f t="shared" si="39"/>
        <v>0</v>
      </c>
    </row>
    <row r="298" spans="9:25" ht="15.75" x14ac:dyDescent="0.25">
      <c r="I298" s="57">
        <f t="shared" si="44"/>
        <v>0</v>
      </c>
      <c r="J298" s="57">
        <f t="shared" si="40"/>
        <v>0</v>
      </c>
      <c r="K298" s="58">
        <f t="shared" si="41"/>
        <v>0</v>
      </c>
      <c r="L298" s="58">
        <f t="shared" si="42"/>
        <v>0</v>
      </c>
      <c r="M298" s="58">
        <f t="shared" si="45"/>
        <v>0</v>
      </c>
      <c r="N298" s="58">
        <f t="shared" si="43"/>
        <v>0</v>
      </c>
      <c r="O298" s="59"/>
      <c r="Q298" s="57">
        <v>0</v>
      </c>
      <c r="R298" s="57">
        <f t="shared" si="46"/>
        <v>0</v>
      </c>
      <c r="S298" s="57">
        <v>0</v>
      </c>
      <c r="T298" s="57">
        <v>0</v>
      </c>
      <c r="U298" s="57">
        <v>0</v>
      </c>
      <c r="V298" s="57">
        <v>0</v>
      </c>
      <c r="W298" s="57">
        <f t="shared" si="47"/>
        <v>0</v>
      </c>
      <c r="X298" s="57"/>
      <c r="Y298" s="57">
        <f t="shared" si="39"/>
        <v>0</v>
      </c>
    </row>
    <row r="299" spans="9:25" ht="15.75" x14ac:dyDescent="0.25">
      <c r="I299" s="57">
        <f t="shared" si="44"/>
        <v>0</v>
      </c>
      <c r="J299" s="57">
        <f t="shared" si="40"/>
        <v>0</v>
      </c>
      <c r="K299" s="58">
        <f t="shared" si="41"/>
        <v>0</v>
      </c>
      <c r="L299" s="58">
        <f t="shared" si="42"/>
        <v>0</v>
      </c>
      <c r="M299" s="58">
        <f t="shared" si="45"/>
        <v>0</v>
      </c>
      <c r="N299" s="58">
        <f t="shared" si="43"/>
        <v>0</v>
      </c>
      <c r="O299" s="59"/>
      <c r="Q299" s="57">
        <v>0</v>
      </c>
      <c r="R299" s="57">
        <f t="shared" si="46"/>
        <v>0</v>
      </c>
      <c r="S299" s="57">
        <v>0</v>
      </c>
      <c r="T299" s="57">
        <v>0</v>
      </c>
      <c r="U299" s="57">
        <v>0</v>
      </c>
      <c r="V299" s="57">
        <v>0</v>
      </c>
      <c r="W299" s="57">
        <f t="shared" si="47"/>
        <v>0</v>
      </c>
      <c r="X299" s="57"/>
      <c r="Y299" s="57">
        <f t="shared" si="39"/>
        <v>0</v>
      </c>
    </row>
    <row r="300" spans="9:25" ht="15.75" x14ac:dyDescent="0.25">
      <c r="I300" s="57">
        <f t="shared" si="44"/>
        <v>0</v>
      </c>
      <c r="J300" s="57">
        <f t="shared" si="40"/>
        <v>0</v>
      </c>
      <c r="K300" s="58">
        <f t="shared" si="41"/>
        <v>0</v>
      </c>
      <c r="L300" s="58">
        <f t="shared" si="42"/>
        <v>0</v>
      </c>
      <c r="M300" s="58">
        <f t="shared" si="45"/>
        <v>0</v>
      </c>
      <c r="N300" s="58">
        <f t="shared" si="43"/>
        <v>0</v>
      </c>
      <c r="O300" s="59"/>
      <c r="Q300" s="57">
        <v>0</v>
      </c>
      <c r="R300" s="57">
        <f t="shared" si="46"/>
        <v>0</v>
      </c>
      <c r="S300" s="57">
        <v>0</v>
      </c>
      <c r="T300" s="57">
        <v>0</v>
      </c>
      <c r="U300" s="57">
        <v>0</v>
      </c>
      <c r="V300" s="57">
        <v>0</v>
      </c>
      <c r="W300" s="57">
        <f t="shared" si="47"/>
        <v>0</v>
      </c>
      <c r="X300" s="57"/>
      <c r="Y300" s="57">
        <f t="shared" si="39"/>
        <v>0</v>
      </c>
    </row>
    <row r="301" spans="9:25" ht="15.75" x14ac:dyDescent="0.25">
      <c r="I301" s="57">
        <f t="shared" si="44"/>
        <v>0</v>
      </c>
      <c r="J301" s="57">
        <f t="shared" si="40"/>
        <v>0</v>
      </c>
      <c r="K301" s="58">
        <f t="shared" si="41"/>
        <v>0</v>
      </c>
      <c r="L301" s="58">
        <f t="shared" si="42"/>
        <v>0</v>
      </c>
      <c r="M301" s="58">
        <f t="shared" si="45"/>
        <v>0</v>
      </c>
      <c r="N301" s="58">
        <f t="shared" si="43"/>
        <v>0</v>
      </c>
      <c r="O301" s="59"/>
      <c r="Q301" s="57">
        <v>0</v>
      </c>
      <c r="R301" s="57">
        <f t="shared" si="46"/>
        <v>0</v>
      </c>
      <c r="S301" s="57">
        <v>0</v>
      </c>
      <c r="T301" s="57">
        <v>0</v>
      </c>
      <c r="U301" s="57">
        <v>0</v>
      </c>
      <c r="V301" s="57">
        <v>0</v>
      </c>
      <c r="W301" s="57">
        <f t="shared" si="47"/>
        <v>0</v>
      </c>
      <c r="X301" s="57"/>
      <c r="Y301" s="57">
        <f t="shared" si="39"/>
        <v>0</v>
      </c>
    </row>
    <row r="302" spans="9:25" ht="15.75" x14ac:dyDescent="0.25">
      <c r="I302" s="57">
        <f t="shared" si="44"/>
        <v>0</v>
      </c>
      <c r="J302" s="57">
        <f t="shared" si="40"/>
        <v>0</v>
      </c>
      <c r="K302" s="58">
        <f t="shared" si="41"/>
        <v>0</v>
      </c>
      <c r="L302" s="58">
        <f t="shared" si="42"/>
        <v>0</v>
      </c>
      <c r="M302" s="58">
        <f t="shared" si="45"/>
        <v>0</v>
      </c>
      <c r="N302" s="58">
        <f t="shared" si="43"/>
        <v>0</v>
      </c>
      <c r="O302" s="59"/>
      <c r="Q302" s="57">
        <v>0</v>
      </c>
      <c r="R302" s="57">
        <f t="shared" si="46"/>
        <v>0</v>
      </c>
      <c r="S302" s="57">
        <v>0</v>
      </c>
      <c r="T302" s="57">
        <v>0</v>
      </c>
      <c r="U302" s="57">
        <v>0</v>
      </c>
      <c r="V302" s="57">
        <v>0</v>
      </c>
      <c r="W302" s="57">
        <f t="shared" si="47"/>
        <v>0</v>
      </c>
      <c r="X302" s="57"/>
      <c r="Y302" s="57">
        <f t="shared" si="39"/>
        <v>0</v>
      </c>
    </row>
    <row r="303" spans="9:25" ht="15.75" x14ac:dyDescent="0.25">
      <c r="I303" s="57">
        <f t="shared" si="44"/>
        <v>0</v>
      </c>
      <c r="J303" s="57">
        <f t="shared" si="40"/>
        <v>0</v>
      </c>
      <c r="K303" s="58">
        <f t="shared" si="41"/>
        <v>0</v>
      </c>
      <c r="L303" s="58">
        <f t="shared" si="42"/>
        <v>0</v>
      </c>
      <c r="M303" s="58">
        <f t="shared" si="45"/>
        <v>0</v>
      </c>
      <c r="N303" s="58">
        <f t="shared" si="43"/>
        <v>0</v>
      </c>
      <c r="O303" s="59"/>
      <c r="Q303" s="57">
        <v>0</v>
      </c>
      <c r="R303" s="57">
        <f t="shared" si="46"/>
        <v>0</v>
      </c>
      <c r="S303" s="57">
        <v>0</v>
      </c>
      <c r="T303" s="57">
        <v>0</v>
      </c>
      <c r="U303" s="57">
        <v>0</v>
      </c>
      <c r="V303" s="57">
        <v>0</v>
      </c>
      <c r="W303" s="57">
        <f t="shared" si="47"/>
        <v>0</v>
      </c>
      <c r="X303" s="57"/>
      <c r="Y303" s="57">
        <f t="shared" si="39"/>
        <v>0</v>
      </c>
    </row>
    <row r="304" spans="9:25" ht="15.75" x14ac:dyDescent="0.25">
      <c r="I304" s="57">
        <f t="shared" si="44"/>
        <v>0</v>
      </c>
      <c r="J304" s="57">
        <f t="shared" si="40"/>
        <v>0</v>
      </c>
      <c r="K304" s="58">
        <f t="shared" si="41"/>
        <v>0</v>
      </c>
      <c r="L304" s="58">
        <f t="shared" si="42"/>
        <v>0</v>
      </c>
      <c r="M304" s="58">
        <f t="shared" si="45"/>
        <v>0</v>
      </c>
      <c r="N304" s="58">
        <f t="shared" si="43"/>
        <v>0</v>
      </c>
      <c r="O304" s="59"/>
      <c r="Q304" s="57">
        <v>0</v>
      </c>
      <c r="R304" s="57">
        <f t="shared" si="46"/>
        <v>0</v>
      </c>
      <c r="S304" s="57">
        <v>0</v>
      </c>
      <c r="T304" s="57">
        <v>0</v>
      </c>
      <c r="U304" s="57">
        <v>0</v>
      </c>
      <c r="V304" s="57">
        <v>0</v>
      </c>
      <c r="W304" s="57">
        <f t="shared" si="47"/>
        <v>0</v>
      </c>
      <c r="X304" s="57"/>
      <c r="Y304" s="57">
        <f t="shared" si="39"/>
        <v>0</v>
      </c>
    </row>
    <row r="305" spans="9:25" ht="15.75" x14ac:dyDescent="0.25">
      <c r="I305" s="57">
        <f t="shared" si="44"/>
        <v>0</v>
      </c>
      <c r="J305" s="57">
        <f t="shared" si="40"/>
        <v>0</v>
      </c>
      <c r="K305" s="58">
        <f t="shared" si="41"/>
        <v>0</v>
      </c>
      <c r="L305" s="58">
        <f t="shared" si="42"/>
        <v>0</v>
      </c>
      <c r="M305" s="58">
        <f t="shared" si="45"/>
        <v>0</v>
      </c>
      <c r="N305" s="58">
        <f t="shared" si="43"/>
        <v>0</v>
      </c>
      <c r="O305" s="59"/>
      <c r="Q305" s="57">
        <v>0</v>
      </c>
      <c r="R305" s="57">
        <f t="shared" si="46"/>
        <v>0</v>
      </c>
      <c r="S305" s="57">
        <v>0</v>
      </c>
      <c r="T305" s="57">
        <v>0</v>
      </c>
      <c r="U305" s="57">
        <v>0</v>
      </c>
      <c r="V305" s="57">
        <v>0</v>
      </c>
      <c r="W305" s="57">
        <f t="shared" si="47"/>
        <v>0</v>
      </c>
      <c r="X305" s="57"/>
      <c r="Y305" s="57">
        <f t="shared" si="39"/>
        <v>0</v>
      </c>
    </row>
    <row r="306" spans="9:25" ht="15.75" x14ac:dyDescent="0.25">
      <c r="I306" s="57">
        <f t="shared" si="44"/>
        <v>0</v>
      </c>
      <c r="J306" s="57">
        <f t="shared" si="40"/>
        <v>0</v>
      </c>
      <c r="K306" s="58">
        <f t="shared" si="41"/>
        <v>0</v>
      </c>
      <c r="L306" s="58">
        <f t="shared" si="42"/>
        <v>0</v>
      </c>
      <c r="M306" s="58">
        <f t="shared" si="45"/>
        <v>0</v>
      </c>
      <c r="N306" s="58">
        <f t="shared" si="43"/>
        <v>0</v>
      </c>
      <c r="O306" s="59"/>
      <c r="Q306" s="57">
        <v>0</v>
      </c>
      <c r="R306" s="57">
        <f t="shared" si="46"/>
        <v>0</v>
      </c>
      <c r="S306" s="57">
        <v>0</v>
      </c>
      <c r="T306" s="57">
        <v>0</v>
      </c>
      <c r="U306" s="57">
        <v>0</v>
      </c>
      <c r="V306" s="57">
        <v>0</v>
      </c>
      <c r="W306" s="57">
        <f t="shared" si="47"/>
        <v>0</v>
      </c>
      <c r="X306" s="57"/>
      <c r="Y306" s="57">
        <f t="shared" si="39"/>
        <v>0</v>
      </c>
    </row>
    <row r="307" spans="9:25" ht="15.75" x14ac:dyDescent="0.25">
      <c r="I307" s="57">
        <f t="shared" si="44"/>
        <v>0</v>
      </c>
      <c r="J307" s="57">
        <f t="shared" si="40"/>
        <v>0</v>
      </c>
      <c r="K307" s="58">
        <f t="shared" si="41"/>
        <v>0</v>
      </c>
      <c r="L307" s="58">
        <f t="shared" si="42"/>
        <v>0</v>
      </c>
      <c r="M307" s="58">
        <f t="shared" si="45"/>
        <v>0</v>
      </c>
      <c r="N307" s="58">
        <f t="shared" si="43"/>
        <v>0</v>
      </c>
      <c r="O307" s="59"/>
      <c r="Q307" s="57">
        <v>0</v>
      </c>
      <c r="R307" s="57">
        <f t="shared" si="46"/>
        <v>0</v>
      </c>
      <c r="S307" s="57">
        <v>0</v>
      </c>
      <c r="T307" s="57">
        <v>0</v>
      </c>
      <c r="U307" s="57">
        <v>0</v>
      </c>
      <c r="V307" s="57">
        <v>0</v>
      </c>
      <c r="W307" s="57">
        <f t="shared" si="47"/>
        <v>0</v>
      </c>
      <c r="X307" s="57"/>
      <c r="Y307" s="57">
        <f t="shared" si="39"/>
        <v>0</v>
      </c>
    </row>
    <row r="308" spans="9:25" ht="15.75" x14ac:dyDescent="0.25">
      <c r="I308" s="57">
        <f t="shared" si="44"/>
        <v>0</v>
      </c>
      <c r="J308" s="57">
        <f t="shared" si="40"/>
        <v>0</v>
      </c>
      <c r="K308" s="58">
        <f t="shared" si="41"/>
        <v>0</v>
      </c>
      <c r="L308" s="58">
        <f t="shared" si="42"/>
        <v>0</v>
      </c>
      <c r="M308" s="58">
        <f t="shared" si="45"/>
        <v>0</v>
      </c>
      <c r="N308" s="58">
        <f t="shared" si="43"/>
        <v>0</v>
      </c>
      <c r="O308" s="59"/>
      <c r="Q308" s="57">
        <v>0</v>
      </c>
      <c r="R308" s="57">
        <f t="shared" si="46"/>
        <v>0</v>
      </c>
      <c r="S308" s="57">
        <v>0</v>
      </c>
      <c r="T308" s="57">
        <v>0</v>
      </c>
      <c r="U308" s="57">
        <v>0</v>
      </c>
      <c r="V308" s="57">
        <v>0</v>
      </c>
      <c r="W308" s="57">
        <f t="shared" si="47"/>
        <v>0</v>
      </c>
      <c r="X308" s="57"/>
      <c r="Y308" s="57">
        <f t="shared" si="39"/>
        <v>0</v>
      </c>
    </row>
    <row r="309" spans="9:25" ht="15.75" x14ac:dyDescent="0.25">
      <c r="I309" s="57">
        <f t="shared" si="44"/>
        <v>0</v>
      </c>
      <c r="J309" s="57">
        <f t="shared" si="40"/>
        <v>0</v>
      </c>
      <c r="K309" s="58">
        <f t="shared" si="41"/>
        <v>0</v>
      </c>
      <c r="L309" s="58">
        <f t="shared" si="42"/>
        <v>0</v>
      </c>
      <c r="M309" s="58">
        <f t="shared" si="45"/>
        <v>0</v>
      </c>
      <c r="N309" s="58">
        <f t="shared" si="43"/>
        <v>0</v>
      </c>
      <c r="O309" s="59"/>
      <c r="Q309" s="57">
        <v>0</v>
      </c>
      <c r="R309" s="57">
        <f t="shared" si="46"/>
        <v>0</v>
      </c>
      <c r="S309" s="57">
        <v>0</v>
      </c>
      <c r="T309" s="57">
        <v>0</v>
      </c>
      <c r="U309" s="57">
        <v>0</v>
      </c>
      <c r="V309" s="57">
        <v>0</v>
      </c>
      <c r="W309" s="57">
        <f t="shared" si="47"/>
        <v>0</v>
      </c>
      <c r="X309" s="57"/>
      <c r="Y309" s="57">
        <f t="shared" si="39"/>
        <v>0</v>
      </c>
    </row>
    <row r="310" spans="9:25" ht="15.75" x14ac:dyDescent="0.25">
      <c r="I310" s="57">
        <f t="shared" si="44"/>
        <v>0</v>
      </c>
      <c r="J310" s="57">
        <f t="shared" si="40"/>
        <v>0</v>
      </c>
      <c r="K310" s="58">
        <f t="shared" si="41"/>
        <v>0</v>
      </c>
      <c r="L310" s="58">
        <f t="shared" si="42"/>
        <v>0</v>
      </c>
      <c r="M310" s="58">
        <f t="shared" si="45"/>
        <v>0</v>
      </c>
      <c r="N310" s="58">
        <f t="shared" si="43"/>
        <v>0</v>
      </c>
      <c r="O310" s="59"/>
      <c r="Q310" s="57">
        <v>0</v>
      </c>
      <c r="R310" s="57">
        <f t="shared" si="46"/>
        <v>0</v>
      </c>
      <c r="S310" s="57">
        <v>0</v>
      </c>
      <c r="T310" s="57">
        <v>0</v>
      </c>
      <c r="U310" s="57">
        <v>0</v>
      </c>
      <c r="V310" s="57">
        <v>0</v>
      </c>
      <c r="W310" s="57">
        <f t="shared" si="47"/>
        <v>0</v>
      </c>
      <c r="X310" s="57"/>
      <c r="Y310" s="57">
        <f t="shared" si="39"/>
        <v>0</v>
      </c>
    </row>
    <row r="311" spans="9:25" ht="15.75" x14ac:dyDescent="0.25">
      <c r="I311" s="57">
        <f t="shared" si="44"/>
        <v>0</v>
      </c>
      <c r="J311" s="57">
        <f t="shared" si="40"/>
        <v>0</v>
      </c>
      <c r="K311" s="58">
        <f t="shared" si="41"/>
        <v>0</v>
      </c>
      <c r="L311" s="58">
        <f t="shared" si="42"/>
        <v>0</v>
      </c>
      <c r="M311" s="58">
        <f t="shared" si="45"/>
        <v>0</v>
      </c>
      <c r="N311" s="58">
        <f t="shared" si="43"/>
        <v>0</v>
      </c>
      <c r="O311" s="59"/>
      <c r="Q311" s="57">
        <v>0</v>
      </c>
      <c r="R311" s="57">
        <f t="shared" si="46"/>
        <v>0</v>
      </c>
      <c r="S311" s="57">
        <v>0</v>
      </c>
      <c r="T311" s="57">
        <v>0</v>
      </c>
      <c r="U311" s="57">
        <v>0</v>
      </c>
      <c r="V311" s="57">
        <v>0</v>
      </c>
      <c r="W311" s="57">
        <f t="shared" si="47"/>
        <v>0</v>
      </c>
      <c r="X311" s="57"/>
      <c r="Y311" s="57">
        <f t="shared" si="39"/>
        <v>0</v>
      </c>
    </row>
    <row r="312" spans="9:25" ht="15.75" x14ac:dyDescent="0.25">
      <c r="I312" s="57">
        <f t="shared" si="44"/>
        <v>0</v>
      </c>
      <c r="J312" s="57">
        <f t="shared" si="40"/>
        <v>0</v>
      </c>
      <c r="K312" s="58">
        <f t="shared" si="41"/>
        <v>0</v>
      </c>
      <c r="L312" s="58">
        <f t="shared" si="42"/>
        <v>0</v>
      </c>
      <c r="M312" s="58">
        <f t="shared" si="45"/>
        <v>0</v>
      </c>
      <c r="N312" s="58">
        <f t="shared" si="43"/>
        <v>0</v>
      </c>
      <c r="O312" s="59"/>
      <c r="Q312" s="57">
        <v>0</v>
      </c>
      <c r="R312" s="57">
        <f t="shared" si="46"/>
        <v>0</v>
      </c>
      <c r="S312" s="57">
        <v>0</v>
      </c>
      <c r="T312" s="57">
        <v>0</v>
      </c>
      <c r="U312" s="57">
        <v>0</v>
      </c>
      <c r="V312" s="57">
        <v>0</v>
      </c>
      <c r="W312" s="57">
        <f t="shared" si="47"/>
        <v>0</v>
      </c>
      <c r="X312" s="57"/>
      <c r="Y312" s="57">
        <f t="shared" si="39"/>
        <v>0</v>
      </c>
    </row>
    <row r="313" spans="9:25" ht="15.75" x14ac:dyDescent="0.25">
      <c r="I313" s="57">
        <f t="shared" si="44"/>
        <v>0</v>
      </c>
      <c r="J313" s="57">
        <f t="shared" si="40"/>
        <v>0</v>
      </c>
      <c r="K313" s="58">
        <f t="shared" si="41"/>
        <v>0</v>
      </c>
      <c r="L313" s="58">
        <f t="shared" si="42"/>
        <v>0</v>
      </c>
      <c r="M313" s="58">
        <f t="shared" si="45"/>
        <v>0</v>
      </c>
      <c r="N313" s="58">
        <f t="shared" si="43"/>
        <v>0</v>
      </c>
      <c r="O313" s="59"/>
      <c r="Q313" s="57">
        <v>0</v>
      </c>
      <c r="R313" s="57">
        <f t="shared" si="46"/>
        <v>0</v>
      </c>
      <c r="S313" s="57">
        <v>0</v>
      </c>
      <c r="T313" s="57">
        <v>0</v>
      </c>
      <c r="U313" s="57">
        <v>0</v>
      </c>
      <c r="V313" s="57">
        <v>0</v>
      </c>
      <c r="W313" s="57">
        <f t="shared" si="47"/>
        <v>0</v>
      </c>
      <c r="X313" s="57"/>
      <c r="Y313" s="57">
        <f t="shared" si="39"/>
        <v>0</v>
      </c>
    </row>
    <row r="314" spans="9:25" ht="15.75" x14ac:dyDescent="0.25">
      <c r="I314" s="57">
        <f t="shared" si="44"/>
        <v>0</v>
      </c>
      <c r="J314" s="57">
        <f t="shared" si="40"/>
        <v>0</v>
      </c>
      <c r="K314" s="58">
        <f t="shared" si="41"/>
        <v>0</v>
      </c>
      <c r="L314" s="58">
        <f t="shared" si="42"/>
        <v>0</v>
      </c>
      <c r="M314" s="58">
        <f t="shared" si="45"/>
        <v>0</v>
      </c>
      <c r="N314" s="58">
        <f t="shared" si="43"/>
        <v>0</v>
      </c>
      <c r="O314" s="59"/>
      <c r="Q314" s="57">
        <v>0</v>
      </c>
      <c r="R314" s="57">
        <f t="shared" si="46"/>
        <v>0</v>
      </c>
      <c r="S314" s="57">
        <v>0</v>
      </c>
      <c r="T314" s="57">
        <v>0</v>
      </c>
      <c r="U314" s="57">
        <v>0</v>
      </c>
      <c r="V314" s="57">
        <v>0</v>
      </c>
      <c r="W314" s="57">
        <f t="shared" si="47"/>
        <v>0</v>
      </c>
      <c r="X314" s="57"/>
      <c r="Y314" s="57">
        <f t="shared" si="39"/>
        <v>0</v>
      </c>
    </row>
    <row r="315" spans="9:25" ht="15.75" x14ac:dyDescent="0.25">
      <c r="I315" s="57">
        <f t="shared" si="44"/>
        <v>0</v>
      </c>
      <c r="J315" s="57">
        <f t="shared" si="40"/>
        <v>0</v>
      </c>
      <c r="K315" s="58">
        <f t="shared" si="41"/>
        <v>0</v>
      </c>
      <c r="L315" s="58">
        <f t="shared" si="42"/>
        <v>0</v>
      </c>
      <c r="M315" s="58">
        <f t="shared" si="45"/>
        <v>0</v>
      </c>
      <c r="N315" s="58">
        <f t="shared" si="43"/>
        <v>0</v>
      </c>
      <c r="O315" s="59"/>
      <c r="Q315" s="57">
        <v>0</v>
      </c>
      <c r="R315" s="57">
        <f t="shared" si="46"/>
        <v>0</v>
      </c>
      <c r="S315" s="57">
        <v>0</v>
      </c>
      <c r="T315" s="57">
        <v>0</v>
      </c>
      <c r="U315" s="57">
        <v>0</v>
      </c>
      <c r="V315" s="57">
        <v>0</v>
      </c>
      <c r="W315" s="57">
        <f t="shared" si="47"/>
        <v>0</v>
      </c>
      <c r="X315" s="57"/>
      <c r="Y315" s="57">
        <f t="shared" si="39"/>
        <v>0</v>
      </c>
    </row>
    <row r="316" spans="9:25" ht="15.75" x14ac:dyDescent="0.25">
      <c r="I316" s="57">
        <f t="shared" si="44"/>
        <v>0</v>
      </c>
      <c r="J316" s="57">
        <f t="shared" si="40"/>
        <v>0</v>
      </c>
      <c r="K316" s="58">
        <f t="shared" si="41"/>
        <v>0</v>
      </c>
      <c r="L316" s="58">
        <f t="shared" si="42"/>
        <v>0</v>
      </c>
      <c r="M316" s="58">
        <f t="shared" si="45"/>
        <v>0</v>
      </c>
      <c r="N316" s="58">
        <f t="shared" si="43"/>
        <v>0</v>
      </c>
      <c r="O316" s="59"/>
      <c r="Q316" s="57">
        <v>0</v>
      </c>
      <c r="R316" s="57">
        <f t="shared" si="46"/>
        <v>0</v>
      </c>
      <c r="S316" s="57">
        <v>0</v>
      </c>
      <c r="T316" s="57">
        <v>0</v>
      </c>
      <c r="U316" s="57">
        <v>0</v>
      </c>
      <c r="V316" s="57">
        <v>0</v>
      </c>
      <c r="W316" s="57">
        <f t="shared" si="47"/>
        <v>0</v>
      </c>
      <c r="X316" s="57"/>
      <c r="Y316" s="57">
        <f t="shared" si="39"/>
        <v>0</v>
      </c>
    </row>
    <row r="317" spans="9:25" ht="15.75" x14ac:dyDescent="0.25">
      <c r="I317" s="57">
        <f t="shared" si="44"/>
        <v>0</v>
      </c>
      <c r="J317" s="57">
        <f t="shared" si="40"/>
        <v>0</v>
      </c>
      <c r="K317" s="58">
        <f t="shared" si="41"/>
        <v>0</v>
      </c>
      <c r="L317" s="58">
        <f t="shared" si="42"/>
        <v>0</v>
      </c>
      <c r="M317" s="58">
        <f t="shared" si="45"/>
        <v>0</v>
      </c>
      <c r="N317" s="58">
        <f t="shared" si="43"/>
        <v>0</v>
      </c>
      <c r="O317" s="59"/>
      <c r="Q317" s="57">
        <v>0</v>
      </c>
      <c r="R317" s="57">
        <f t="shared" si="46"/>
        <v>0</v>
      </c>
      <c r="S317" s="57">
        <v>0</v>
      </c>
      <c r="T317" s="57">
        <v>0</v>
      </c>
      <c r="U317" s="57">
        <v>0</v>
      </c>
      <c r="V317" s="57">
        <v>0</v>
      </c>
      <c r="W317" s="57">
        <f t="shared" si="47"/>
        <v>0</v>
      </c>
      <c r="X317" s="57"/>
      <c r="Y317" s="57">
        <f t="shared" si="39"/>
        <v>0</v>
      </c>
    </row>
    <row r="318" spans="9:25" ht="15.75" x14ac:dyDescent="0.25">
      <c r="I318" s="57">
        <f t="shared" si="44"/>
        <v>0</v>
      </c>
      <c r="J318" s="57">
        <f t="shared" si="40"/>
        <v>0</v>
      </c>
      <c r="K318" s="58">
        <f t="shared" si="41"/>
        <v>0</v>
      </c>
      <c r="L318" s="58">
        <f t="shared" si="42"/>
        <v>0</v>
      </c>
      <c r="M318" s="58">
        <f t="shared" si="45"/>
        <v>0</v>
      </c>
      <c r="N318" s="58">
        <f t="shared" si="43"/>
        <v>0</v>
      </c>
      <c r="O318" s="59"/>
      <c r="Q318" s="57">
        <v>0</v>
      </c>
      <c r="R318" s="57">
        <f t="shared" si="46"/>
        <v>0</v>
      </c>
      <c r="S318" s="57">
        <v>0</v>
      </c>
      <c r="T318" s="57">
        <v>0</v>
      </c>
      <c r="U318" s="57">
        <v>0</v>
      </c>
      <c r="V318" s="57">
        <v>0</v>
      </c>
      <c r="W318" s="57">
        <f t="shared" si="47"/>
        <v>0</v>
      </c>
      <c r="X318" s="57"/>
      <c r="Y318" s="57">
        <f t="shared" si="39"/>
        <v>0</v>
      </c>
    </row>
    <row r="319" spans="9:25" ht="15.75" x14ac:dyDescent="0.25">
      <c r="I319" s="57">
        <f t="shared" si="44"/>
        <v>0</v>
      </c>
      <c r="J319" s="57">
        <f t="shared" si="40"/>
        <v>0</v>
      </c>
      <c r="K319" s="58">
        <f t="shared" si="41"/>
        <v>0</v>
      </c>
      <c r="L319" s="58">
        <f t="shared" si="42"/>
        <v>0</v>
      </c>
      <c r="M319" s="58">
        <f t="shared" si="45"/>
        <v>0</v>
      </c>
      <c r="N319" s="58">
        <f t="shared" si="43"/>
        <v>0</v>
      </c>
      <c r="O319" s="59"/>
      <c r="Q319" s="57">
        <v>0</v>
      </c>
      <c r="R319" s="57">
        <f t="shared" si="46"/>
        <v>0</v>
      </c>
      <c r="S319" s="57">
        <v>0</v>
      </c>
      <c r="T319" s="57">
        <v>0</v>
      </c>
      <c r="U319" s="57">
        <v>0</v>
      </c>
      <c r="V319" s="57">
        <v>0</v>
      </c>
      <c r="W319" s="57">
        <f t="shared" si="47"/>
        <v>0</v>
      </c>
      <c r="X319" s="57"/>
      <c r="Y319" s="57">
        <f t="shared" si="39"/>
        <v>0</v>
      </c>
    </row>
    <row r="320" spans="9:25" ht="15.75" x14ac:dyDescent="0.25">
      <c r="I320" s="57">
        <f t="shared" si="44"/>
        <v>0</v>
      </c>
      <c r="J320" s="57">
        <f t="shared" si="40"/>
        <v>0</v>
      </c>
      <c r="K320" s="58">
        <f t="shared" si="41"/>
        <v>0</v>
      </c>
      <c r="L320" s="58">
        <f t="shared" si="42"/>
        <v>0</v>
      </c>
      <c r="M320" s="58">
        <f t="shared" si="45"/>
        <v>0</v>
      </c>
      <c r="N320" s="58">
        <f t="shared" si="43"/>
        <v>0</v>
      </c>
      <c r="O320" s="59"/>
      <c r="Q320" s="57">
        <v>0</v>
      </c>
      <c r="R320" s="57">
        <f t="shared" si="46"/>
        <v>0</v>
      </c>
      <c r="S320" s="57">
        <v>0</v>
      </c>
      <c r="T320" s="57">
        <v>0</v>
      </c>
      <c r="U320" s="57">
        <v>0</v>
      </c>
      <c r="V320" s="57">
        <v>0</v>
      </c>
      <c r="W320" s="57">
        <f t="shared" si="47"/>
        <v>0</v>
      </c>
      <c r="X320" s="57"/>
      <c r="Y320" s="57">
        <f t="shared" si="39"/>
        <v>0</v>
      </c>
    </row>
    <row r="321" spans="9:25" ht="15.75" x14ac:dyDescent="0.25">
      <c r="I321" s="57">
        <f t="shared" si="44"/>
        <v>0</v>
      </c>
      <c r="J321" s="57">
        <f t="shared" si="40"/>
        <v>0</v>
      </c>
      <c r="K321" s="58">
        <f t="shared" si="41"/>
        <v>0</v>
      </c>
      <c r="L321" s="58">
        <f t="shared" si="42"/>
        <v>0</v>
      </c>
      <c r="M321" s="58">
        <f t="shared" si="45"/>
        <v>0</v>
      </c>
      <c r="N321" s="58">
        <f t="shared" si="43"/>
        <v>0</v>
      </c>
      <c r="O321" s="59"/>
      <c r="Q321" s="57">
        <v>0</v>
      </c>
      <c r="R321" s="57">
        <f t="shared" si="46"/>
        <v>0</v>
      </c>
      <c r="S321" s="57">
        <v>0</v>
      </c>
      <c r="T321" s="57">
        <v>0</v>
      </c>
      <c r="U321" s="57">
        <v>0</v>
      </c>
      <c r="V321" s="57">
        <v>0</v>
      </c>
      <c r="W321" s="57">
        <f t="shared" si="47"/>
        <v>0</v>
      </c>
      <c r="X321" s="57"/>
      <c r="Y321" s="57">
        <f t="shared" si="39"/>
        <v>0</v>
      </c>
    </row>
  </sheetData>
  <sheetProtection algorithmName="SHA-512" hashValue="aThlzTOK9kbCZNJMHc23IFXweLR9NQ12LdGrpZn+Dcm90lhC5aDpzTBewmUW5soRHsCYEknSmMYE/7MXG2HD1A==" saltValue="4be/Nz36tD7FUs6J8PKJkg==" spinCount="100000" sheet="1" objects="1" scenarios="1"/>
  <mergeCells count="8">
    <mergeCell ref="B34:C40"/>
    <mergeCell ref="Q1:V1"/>
    <mergeCell ref="X1:AC1"/>
    <mergeCell ref="AE1:AF1"/>
    <mergeCell ref="B6:G7"/>
    <mergeCell ref="AE14:AG14"/>
    <mergeCell ref="I18:N18"/>
    <mergeCell ref="Q18:Y18"/>
  </mergeCells>
  <conditionalFormatting sqref="B34">
    <cfRule type="cellIs" dxfId="7" priority="4" operator="equal">
      <formula>0</formula>
    </cfRule>
  </conditionalFormatting>
  <conditionalFormatting sqref="C16">
    <cfRule type="expression" dxfId="6" priority="1">
      <formula>$B$16&lt;&gt;"Si es en cheque, digite la cantidad"</formula>
    </cfRule>
    <cfRule type="expression" dxfId="5" priority="3">
      <formula>"C15=""Desembolso con Cheque (cada uno)"""</formula>
    </cfRule>
  </conditionalFormatting>
  <conditionalFormatting sqref="B16">
    <cfRule type="cellIs" dxfId="4" priority="2" operator="equal">
      <formula>"Si es en cheque, digite la cantidad"</formula>
    </cfRule>
  </conditionalFormatting>
  <dataValidations count="5">
    <dataValidation type="whole" allowBlank="1" showInputMessage="1" showErrorMessage="1" errorTitle="supera limite" promptTitle="Solo si es cheque" sqref="C16" xr:uid="{3C6FBA36-CAD6-4BD0-B883-3B1E7BA00E13}">
      <formula1>1</formula1>
      <formula2>10</formula2>
    </dataValidation>
    <dataValidation type="list" allowBlank="1" showInputMessage="1" showErrorMessage="1" sqref="C15" xr:uid="{DE80E02C-0395-4116-AE2A-B6AAFA2BB6E1}">
      <formula1>$AE$22:$AE$23</formula1>
    </dataValidation>
    <dataValidation type="list" allowBlank="1" showInputMessage="1" showErrorMessage="1" sqref="C17" xr:uid="{6C834CC4-52E1-486B-A10A-C8C3CBB9BB6D}">
      <formula1>$AF$17:$AF$18</formula1>
    </dataValidation>
    <dataValidation type="list" allowBlank="1" showInputMessage="1" showErrorMessage="1" sqref="C14" xr:uid="{7CAFC7BF-F7AA-4AFD-BDD3-44EB6DE553BC}">
      <formula1>$AF$11:$AF$13</formula1>
    </dataValidation>
    <dataValidation type="list" allowBlank="1" showInputMessage="1" showErrorMessage="1" sqref="C13" xr:uid="{ACA00939-371C-41FE-AE4B-366DFA17320A}">
      <formula1>$AE$2:$AE$7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753A-E146-4B94-B334-4CE6A6CE1E7E}">
  <sheetPr codeName="Hoja2"/>
  <dimension ref="A1:AO326"/>
  <sheetViews>
    <sheetView showGridLines="0" showRowColHeaders="0" tabSelected="1" workbookViewId="0"/>
  </sheetViews>
  <sheetFormatPr baseColWidth="10" defaultRowHeight="15" outlineLevelCol="1" x14ac:dyDescent="0.25"/>
  <cols>
    <col min="1" max="1" width="11" style="1"/>
    <col min="2" max="2" width="31.875" style="1" customWidth="1"/>
    <col min="3" max="3" width="35.375" style="1" customWidth="1"/>
    <col min="4" max="4" width="11" style="1" bestFit="1"/>
    <col min="5" max="7" width="0" style="1" hidden="1" customWidth="1"/>
    <col min="8" max="8" width="10" style="1" hidden="1" customWidth="1" outlineLevel="1"/>
    <col min="9" max="9" width="14.75" style="1" hidden="1" customWidth="1" outlineLevel="1"/>
    <col min="10" max="10" width="17" style="1" hidden="1" customWidth="1" outlineLevel="1"/>
    <col min="11" max="11" width="13.625" style="1" hidden="1" customWidth="1" outlineLevel="1"/>
    <col min="12" max="13" width="14.625" style="1" hidden="1" customWidth="1" outlineLevel="1"/>
    <col min="14" max="15" width="16.25" style="1" hidden="1" customWidth="1" outlineLevel="1"/>
    <col min="16" max="16" width="2.625" style="1" hidden="1" customWidth="1" outlineLevel="1"/>
    <col min="17" max="17" width="15.125" style="1" hidden="1" customWidth="1" outlineLevel="1"/>
    <col min="18" max="19" width="14.75" style="1" hidden="1" customWidth="1" outlineLevel="1"/>
    <col min="20" max="20" width="16.75" style="1" hidden="1" customWidth="1" outlineLevel="1"/>
    <col min="21" max="21" width="18.125" style="1" hidden="1" customWidth="1" outlineLevel="1"/>
    <col min="22" max="22" width="21" style="1" hidden="1" customWidth="1" outlineLevel="1"/>
    <col min="23" max="24" width="13.625" style="1" hidden="1" customWidth="1" outlineLevel="1"/>
    <col min="25" max="25" width="15.125" style="1" hidden="1" customWidth="1" outlineLevel="1"/>
    <col min="26" max="26" width="11.625" style="1" hidden="1" customWidth="1" outlineLevel="1"/>
    <col min="27" max="27" width="12.375" style="1" hidden="1" customWidth="1" collapsed="1"/>
    <col min="28" max="29" width="12.375" style="1" hidden="1" customWidth="1"/>
    <col min="30" max="30" width="0" style="1" hidden="1" customWidth="1"/>
    <col min="31" max="31" width="25.25" style="1" hidden="1" customWidth="1"/>
    <col min="32" max="32" width="14.75" style="1" hidden="1" customWidth="1"/>
    <col min="33" max="38" width="0" style="1" hidden="1" customWidth="1"/>
    <col min="39" max="16384" width="11" style="1"/>
  </cols>
  <sheetData>
    <row r="1" spans="1:41" ht="31.5" customHeight="1" thickBot="1" x14ac:dyDescent="0.3">
      <c r="A1" s="69"/>
      <c r="B1" s="69"/>
      <c r="C1" s="69"/>
      <c r="D1" s="69"/>
      <c r="E1" s="69"/>
      <c r="F1" s="69"/>
      <c r="G1" s="69"/>
      <c r="Q1" s="87" t="s">
        <v>0</v>
      </c>
      <c r="R1" s="88"/>
      <c r="S1" s="88"/>
      <c r="T1" s="88"/>
      <c r="U1" s="88"/>
      <c r="V1" s="89"/>
      <c r="X1" s="87" t="s">
        <v>1</v>
      </c>
      <c r="Y1" s="88"/>
      <c r="Z1" s="88"/>
      <c r="AA1" s="88"/>
      <c r="AB1" s="88"/>
      <c r="AC1" s="89"/>
      <c r="AE1" s="90" t="s">
        <v>2</v>
      </c>
      <c r="AF1" s="90"/>
      <c r="AG1" s="2" t="s">
        <v>3</v>
      </c>
      <c r="AH1" s="3"/>
      <c r="AI1" s="3"/>
      <c r="AJ1" s="4"/>
    </row>
    <row r="2" spans="1:41" x14ac:dyDescent="0.25">
      <c r="A2" s="69"/>
      <c r="B2" s="69"/>
      <c r="C2" s="69"/>
      <c r="D2" s="69"/>
      <c r="E2" s="69"/>
      <c r="F2" s="69"/>
      <c r="G2" s="69"/>
      <c r="L2" s="5"/>
      <c r="Q2" s="6">
        <f>+C22</f>
        <v>0.13842484733977023</v>
      </c>
      <c r="R2" s="7">
        <f>+[1]Créditos!D5</f>
        <v>1553145</v>
      </c>
      <c r="S2" s="7">
        <f>+[1]Créditos!D6</f>
        <v>6024320</v>
      </c>
      <c r="T2" s="7">
        <f>+[1]Créditos!D7</f>
        <v>11436795</v>
      </c>
      <c r="U2" s="7">
        <f>+[1]Créditos!D8</f>
        <v>18355350</v>
      </c>
      <c r="V2" s="8">
        <f>+[1]Créditos!D9</f>
        <v>67820665</v>
      </c>
      <c r="X2" s="9">
        <f>+M22</f>
        <v>520672.89883980708</v>
      </c>
      <c r="Y2" s="10">
        <f t="shared" ref="Y2:AC2" si="0">R2</f>
        <v>1553145</v>
      </c>
      <c r="Z2" s="10">
        <f t="shared" si="0"/>
        <v>6024320</v>
      </c>
      <c r="AA2" s="10">
        <f t="shared" si="0"/>
        <v>11436795</v>
      </c>
      <c r="AB2" s="10">
        <f t="shared" si="0"/>
        <v>18355350</v>
      </c>
      <c r="AC2" s="11">
        <f t="shared" si="0"/>
        <v>67820665</v>
      </c>
      <c r="AE2" s="12" t="s">
        <v>4</v>
      </c>
      <c r="AF2" s="13">
        <v>6.9499999999999992E-2</v>
      </c>
      <c r="AG2" s="14">
        <f>+AF2/100</f>
        <v>6.9499999999999987E-4</v>
      </c>
    </row>
    <row r="3" spans="1:41" x14ac:dyDescent="0.25">
      <c r="A3" s="69"/>
      <c r="B3" s="69"/>
      <c r="C3" s="69"/>
      <c r="D3" s="69"/>
      <c r="E3" s="69"/>
      <c r="F3" s="69"/>
      <c r="G3" s="69"/>
      <c r="Q3" s="15">
        <f>+[1]Créditos!E5</f>
        <v>12</v>
      </c>
      <c r="R3" s="16">
        <v>0.16748576503910373</v>
      </c>
      <c r="S3" s="16">
        <v>0.16748576503910373</v>
      </c>
      <c r="T3" s="16">
        <v>0.16748576503910373</v>
      </c>
      <c r="U3" s="16">
        <v>0.16748576503910373</v>
      </c>
      <c r="V3" s="17">
        <v>0.16748576503910373</v>
      </c>
      <c r="X3" s="15">
        <f t="shared" ref="X3:X7" si="1">Q3</f>
        <v>12</v>
      </c>
      <c r="Y3" s="18">
        <v>139494.72890272251</v>
      </c>
      <c r="Z3" s="18">
        <v>541070.46362268121</v>
      </c>
      <c r="AA3" s="18">
        <v>1027188.4582836838</v>
      </c>
      <c r="AB3" s="18">
        <v>1648574.0688503569</v>
      </c>
      <c r="AC3" s="19">
        <v>6091269.828752216</v>
      </c>
      <c r="AE3" s="12" t="s">
        <v>5</v>
      </c>
      <c r="AF3" s="13">
        <v>8.9900000000000008E-2</v>
      </c>
      <c r="AG3" s="14">
        <f t="shared" ref="AG3:AG7" si="2">+AF3/100</f>
        <v>8.9900000000000006E-4</v>
      </c>
    </row>
    <row r="4" spans="1:41" x14ac:dyDescent="0.25">
      <c r="A4" s="69"/>
      <c r="B4" s="69"/>
      <c r="C4" s="69"/>
      <c r="D4" s="69"/>
      <c r="E4" s="69"/>
      <c r="F4" s="69"/>
      <c r="G4" s="69"/>
      <c r="Q4" s="15">
        <f>+[1]Créditos!E6</f>
        <v>36</v>
      </c>
      <c r="R4" s="16">
        <v>0.16748576503910373</v>
      </c>
      <c r="S4" s="16">
        <v>0.16748576503910373</v>
      </c>
      <c r="T4" s="16">
        <v>0.16748576503910373</v>
      </c>
      <c r="U4" s="16">
        <v>0.16748576503910373</v>
      </c>
      <c r="V4" s="17">
        <v>0.16748576503910373</v>
      </c>
      <c r="X4" s="15">
        <f t="shared" si="1"/>
        <v>36</v>
      </c>
      <c r="Y4" s="18">
        <v>53126.502224291049</v>
      </c>
      <c r="Z4" s="18">
        <v>206066.43286997738</v>
      </c>
      <c r="AA4" s="18">
        <v>391204.2436515977</v>
      </c>
      <c r="AB4" s="18">
        <v>627858.66265071242</v>
      </c>
      <c r="AC4" s="19">
        <v>2319857.2637940422</v>
      </c>
      <c r="AE4" s="12" t="s">
        <v>6</v>
      </c>
      <c r="AF4" s="13">
        <v>9.2799999999999994E-2</v>
      </c>
      <c r="AG4" s="14">
        <f t="shared" si="2"/>
        <v>9.279999999999999E-4</v>
      </c>
    </row>
    <row r="5" spans="1:41" x14ac:dyDescent="0.25">
      <c r="A5" s="69"/>
      <c r="B5" s="69"/>
      <c r="C5" s="69"/>
      <c r="D5" s="69"/>
      <c r="E5" s="69"/>
      <c r="F5" s="69"/>
      <c r="G5" s="69"/>
      <c r="Q5" s="15">
        <f>+[1]Créditos!E7</f>
        <v>48</v>
      </c>
      <c r="R5" s="16">
        <v>0.16748576503910373</v>
      </c>
      <c r="S5" s="16">
        <v>0.16748576503910373</v>
      </c>
      <c r="T5" s="16">
        <v>0.16748576503910373</v>
      </c>
      <c r="U5" s="16">
        <v>0.16748576503910373</v>
      </c>
      <c r="V5" s="17">
        <v>0.16748576503910373</v>
      </c>
      <c r="X5" s="15">
        <f t="shared" si="1"/>
        <v>48</v>
      </c>
      <c r="Y5" s="18">
        <v>42487.104577550934</v>
      </c>
      <c r="Z5" s="18">
        <v>164798.46624019757</v>
      </c>
      <c r="AA5" s="18">
        <v>312859.58825287508</v>
      </c>
      <c r="AB5" s="18">
        <v>502120.32682560192</v>
      </c>
      <c r="AC5" s="19">
        <v>1855270.2332197241</v>
      </c>
      <c r="AE5" s="12" t="s">
        <v>7</v>
      </c>
      <c r="AF5" s="13">
        <v>0.27139999999999997</v>
      </c>
      <c r="AG5" s="14">
        <f t="shared" si="2"/>
        <v>2.7139999999999998E-3</v>
      </c>
    </row>
    <row r="6" spans="1:41" ht="15" customHeight="1" x14ac:dyDescent="0.25">
      <c r="A6" s="69"/>
      <c r="B6" s="96" t="s">
        <v>8</v>
      </c>
      <c r="C6" s="96"/>
      <c r="D6" s="96"/>
      <c r="E6" s="96"/>
      <c r="F6" s="96"/>
      <c r="G6" s="96"/>
      <c r="Q6" s="15">
        <f>+[1]Créditos!E8</f>
        <v>60</v>
      </c>
      <c r="R6" s="16">
        <v>0.16748576503910373</v>
      </c>
      <c r="S6" s="16">
        <v>0.16748576503910373</v>
      </c>
      <c r="T6" s="16">
        <v>0.16748576503910373</v>
      </c>
      <c r="U6" s="16">
        <v>0.16748576503910373</v>
      </c>
      <c r="V6" s="17">
        <v>0.16748576503910373</v>
      </c>
      <c r="X6" s="15">
        <f t="shared" si="1"/>
        <v>60</v>
      </c>
      <c r="Y6" s="18">
        <v>36185.606189640748</v>
      </c>
      <c r="Z6" s="18">
        <v>140356.29067497017</v>
      </c>
      <c r="AA6" s="18">
        <v>266457.64557826368</v>
      </c>
      <c r="AB6" s="18">
        <v>427648.07315029972</v>
      </c>
      <c r="AC6" s="19">
        <v>1580104.8036143128</v>
      </c>
      <c r="AE6" s="12" t="s">
        <v>9</v>
      </c>
      <c r="AF6" s="13">
        <v>0.65179999999999993</v>
      </c>
      <c r="AG6" s="14">
        <f t="shared" si="2"/>
        <v>6.5179999999999995E-3</v>
      </c>
      <c r="AO6"/>
    </row>
    <row r="7" spans="1:41" ht="15.75" thickBot="1" x14ac:dyDescent="0.3">
      <c r="A7" s="69"/>
      <c r="B7" s="96"/>
      <c r="C7" s="96"/>
      <c r="D7" s="96"/>
      <c r="E7" s="96"/>
      <c r="F7" s="96"/>
      <c r="G7" s="96"/>
      <c r="Q7" s="20">
        <f>+[1]Créditos!E9</f>
        <v>84</v>
      </c>
      <c r="R7" s="21">
        <v>0.16748576503910373</v>
      </c>
      <c r="S7" s="21">
        <v>0.16748576503910373</v>
      </c>
      <c r="T7" s="21">
        <v>0.16748576503910373</v>
      </c>
      <c r="U7" s="21">
        <v>0.16748576503910373</v>
      </c>
      <c r="V7" s="22">
        <v>0.16748576503910373</v>
      </c>
      <c r="X7" s="20">
        <f t="shared" si="1"/>
        <v>84</v>
      </c>
      <c r="Y7" s="23">
        <v>29155.655444193166</v>
      </c>
      <c r="Z7" s="23">
        <v>113088.60293505227</v>
      </c>
      <c r="AA7" s="23">
        <v>214691.6446345133</v>
      </c>
      <c r="AB7" s="23">
        <v>344566.83706773742</v>
      </c>
      <c r="AC7" s="24">
        <v>1273130.2877297681</v>
      </c>
      <c r="AE7" s="12" t="s">
        <v>10</v>
      </c>
      <c r="AF7" s="13">
        <v>1.0725</v>
      </c>
      <c r="AG7" s="14">
        <f t="shared" si="2"/>
        <v>1.0725E-2</v>
      </c>
    </row>
    <row r="8" spans="1:41" ht="15.75" x14ac:dyDescent="0.25">
      <c r="A8" s="69"/>
      <c r="B8" s="70"/>
      <c r="C8" s="71">
        <f ca="1">TODAY()</f>
        <v>45946</v>
      </c>
      <c r="D8" s="69"/>
      <c r="E8" s="69"/>
      <c r="F8" s="69"/>
      <c r="G8" s="69"/>
      <c r="AE8" s="1" t="s">
        <v>11</v>
      </c>
      <c r="AG8" s="27">
        <f>+AVERAGE(AG2:AG7)</f>
        <v>3.7464999999999998E-3</v>
      </c>
    </row>
    <row r="9" spans="1:41" x14ac:dyDescent="0.25">
      <c r="A9" s="69"/>
      <c r="B9" s="28" t="s">
        <v>12</v>
      </c>
      <c r="C9" s="81">
        <v>20000000</v>
      </c>
      <c r="D9" s="69"/>
    </row>
    <row r="10" spans="1:41" x14ac:dyDescent="0.25">
      <c r="A10" s="69"/>
      <c r="B10" s="28" t="s">
        <v>13</v>
      </c>
      <c r="C10" s="82">
        <v>48</v>
      </c>
      <c r="D10" s="69"/>
    </row>
    <row r="11" spans="1:41" x14ac:dyDescent="0.25">
      <c r="A11" s="69"/>
      <c r="B11" s="28" t="s">
        <v>14</v>
      </c>
      <c r="C11" s="83">
        <v>0.12</v>
      </c>
      <c r="D11" s="69"/>
      <c r="AE11" s="32" t="s">
        <v>15</v>
      </c>
      <c r="AF11" s="33" t="s">
        <v>16</v>
      </c>
      <c r="AG11" s="34">
        <v>112100</v>
      </c>
    </row>
    <row r="12" spans="1:41" ht="15.75" thickBot="1" x14ac:dyDescent="0.3">
      <c r="A12" s="69"/>
      <c r="B12" s="28" t="s">
        <v>17</v>
      </c>
      <c r="C12" s="35"/>
      <c r="D12" s="69"/>
      <c r="AE12" s="36" t="s">
        <v>18</v>
      </c>
      <c r="AF12" s="37" t="s">
        <v>19</v>
      </c>
      <c r="AG12" s="38">
        <v>123750</v>
      </c>
    </row>
    <row r="13" spans="1:41" ht="15.75" thickBot="1" x14ac:dyDescent="0.3">
      <c r="A13" s="72" t="s">
        <v>20</v>
      </c>
      <c r="B13" s="28" t="s">
        <v>21</v>
      </c>
      <c r="C13" s="84" t="s">
        <v>4</v>
      </c>
      <c r="D13" s="69"/>
      <c r="R13" s="1">
        <v>15000</v>
      </c>
      <c r="S13" s="1">
        <v>12000</v>
      </c>
      <c r="T13" s="40">
        <f>+R13*S13</f>
        <v>180000000</v>
      </c>
      <c r="U13" s="1">
        <v>600</v>
      </c>
      <c r="AE13" s="36" t="s">
        <v>22</v>
      </c>
      <c r="AF13" s="36" t="s">
        <v>22</v>
      </c>
      <c r="AG13" s="38">
        <v>0</v>
      </c>
    </row>
    <row r="14" spans="1:41" x14ac:dyDescent="0.25">
      <c r="A14" s="72" t="s">
        <v>20</v>
      </c>
      <c r="B14" s="28" t="s">
        <v>23</v>
      </c>
      <c r="C14" s="84" t="s">
        <v>19</v>
      </c>
      <c r="D14" s="69"/>
      <c r="R14" s="1">
        <v>10000</v>
      </c>
      <c r="S14" s="1">
        <v>4500</v>
      </c>
      <c r="T14" s="40">
        <f>+R14*S14</f>
        <v>45000000</v>
      </c>
      <c r="U14" s="40"/>
      <c r="V14" s="40">
        <f>+U13*R13</f>
        <v>9000000</v>
      </c>
      <c r="AE14" s="92" t="s">
        <v>24</v>
      </c>
      <c r="AF14" s="92"/>
      <c r="AG14" s="92"/>
    </row>
    <row r="15" spans="1:41" x14ac:dyDescent="0.25">
      <c r="A15" s="72" t="s">
        <v>20</v>
      </c>
      <c r="B15" s="28" t="s">
        <v>25</v>
      </c>
      <c r="C15" s="84" t="s">
        <v>26</v>
      </c>
      <c r="D15" s="69"/>
      <c r="R15" s="1">
        <v>3000000</v>
      </c>
      <c r="S15" s="1">
        <v>18</v>
      </c>
      <c r="T15" s="40">
        <f>+R15*S15</f>
        <v>54000000</v>
      </c>
      <c r="V15" s="1">
        <f>+V14/12</f>
        <v>750000</v>
      </c>
    </row>
    <row r="16" spans="1:41" ht="15.75" x14ac:dyDescent="0.25">
      <c r="A16" s="72"/>
      <c r="B16" s="41" t="str">
        <f>IF(C15="Desembolso con Cheque (cada uno)","Si es en cheque, digite la cantidad","")</f>
        <v>Si es en cheque, digite la cantidad</v>
      </c>
      <c r="C16" s="85">
        <v>3</v>
      </c>
      <c r="D16" s="69"/>
      <c r="J16" s="43" t="s">
        <v>27</v>
      </c>
      <c r="K16" s="44">
        <f>(1+C11)^(1/12)-1</f>
        <v>9.4887929345830457E-3</v>
      </c>
      <c r="T16" s="40">
        <f>SUM(T13:T15)</f>
        <v>279000000</v>
      </c>
      <c r="X16" s="45" t="s">
        <v>28</v>
      </c>
      <c r="Y16" s="46">
        <f>IRR(Y21:Y321)</f>
        <v>1.0862371292899908E-2</v>
      </c>
      <c r="AE16" s="47" t="s">
        <v>29</v>
      </c>
      <c r="AF16" s="47" t="s">
        <v>30</v>
      </c>
      <c r="AG16" s="47" t="s">
        <v>31</v>
      </c>
    </row>
    <row r="17" spans="1:33" ht="15.75" thickBot="1" x14ac:dyDescent="0.3">
      <c r="A17" s="72" t="s">
        <v>20</v>
      </c>
      <c r="B17" s="28" t="s">
        <v>32</v>
      </c>
      <c r="C17" s="84" t="s">
        <v>38</v>
      </c>
      <c r="D17" s="69"/>
      <c r="AE17" s="48" t="s">
        <v>34</v>
      </c>
      <c r="AF17" s="48" t="s">
        <v>33</v>
      </c>
      <c r="AG17" s="49">
        <v>29900</v>
      </c>
    </row>
    <row r="18" spans="1:33" ht="16.5" thickBot="1" x14ac:dyDescent="0.3">
      <c r="A18" s="69"/>
      <c r="B18" s="69"/>
      <c r="C18" s="69"/>
      <c r="D18" s="69"/>
      <c r="I18" s="93" t="s">
        <v>35</v>
      </c>
      <c r="J18" s="93"/>
      <c r="K18" s="93"/>
      <c r="L18" s="93"/>
      <c r="M18" s="93"/>
      <c r="N18" s="93"/>
      <c r="O18" s="50"/>
      <c r="Q18" s="93" t="s">
        <v>36</v>
      </c>
      <c r="R18" s="93"/>
      <c r="S18" s="93"/>
      <c r="T18" s="93"/>
      <c r="U18" s="93"/>
      <c r="V18" s="93"/>
      <c r="W18" s="93"/>
      <c r="X18" s="93"/>
      <c r="Y18" s="93"/>
      <c r="AE18" s="36" t="s">
        <v>37</v>
      </c>
      <c r="AF18" s="36" t="s">
        <v>38</v>
      </c>
      <c r="AG18" s="38">
        <v>38700</v>
      </c>
    </row>
    <row r="19" spans="1:33" x14ac:dyDescent="0.25">
      <c r="A19" s="69"/>
      <c r="B19" s="69"/>
      <c r="C19" s="69"/>
      <c r="D19" s="69"/>
      <c r="V19" s="1">
        <v>3.7464999999999998E-3</v>
      </c>
      <c r="W19" s="51">
        <f>+VLOOKUP(C13,$AE$2:$AG$8,3,0)</f>
        <v>6.9499999999999987E-4</v>
      </c>
    </row>
    <row r="20" spans="1:33" ht="15.75" x14ac:dyDescent="0.25">
      <c r="A20" s="69"/>
      <c r="B20" s="69"/>
      <c r="C20" s="69"/>
      <c r="D20" s="69"/>
      <c r="I20" s="52" t="s">
        <v>39</v>
      </c>
      <c r="J20" s="43" t="s">
        <v>40</v>
      </c>
      <c r="K20" s="43" t="s">
        <v>41</v>
      </c>
      <c r="L20" s="53" t="s">
        <v>42</v>
      </c>
      <c r="M20" s="43" t="s">
        <v>43</v>
      </c>
      <c r="N20" s="43" t="s">
        <v>44</v>
      </c>
      <c r="O20" s="50"/>
      <c r="Q20" s="52" t="s">
        <v>45</v>
      </c>
      <c r="R20" s="52" t="s">
        <v>43</v>
      </c>
      <c r="S20" s="52" t="s">
        <v>46</v>
      </c>
      <c r="T20" s="43" t="s">
        <v>47</v>
      </c>
      <c r="U20" s="43" t="s">
        <v>48</v>
      </c>
      <c r="V20" s="43" t="s">
        <v>49</v>
      </c>
      <c r="W20" s="43" t="s">
        <v>50</v>
      </c>
      <c r="X20" s="43"/>
      <c r="Y20" s="43" t="s">
        <v>51</v>
      </c>
    </row>
    <row r="21" spans="1:33" ht="15.75" hidden="1" x14ac:dyDescent="0.25">
      <c r="B21" s="73" t="s">
        <v>52</v>
      </c>
      <c r="C21" s="74"/>
      <c r="D21" s="69"/>
      <c r="E21" s="56"/>
      <c r="I21" s="57">
        <v>0</v>
      </c>
      <c r="J21" s="57"/>
      <c r="K21" s="57"/>
      <c r="L21" s="57"/>
      <c r="M21" s="57"/>
      <c r="N21" s="58">
        <f>$C$9</f>
        <v>20000000</v>
      </c>
      <c r="O21" s="59"/>
      <c r="Q21" s="60">
        <f>N21</f>
        <v>20000000</v>
      </c>
      <c r="R21" s="60">
        <v>0</v>
      </c>
      <c r="S21" s="61">
        <f>AF26*-1</f>
        <v>-14750</v>
      </c>
      <c r="T21" s="61">
        <f>+VLOOKUP(C14,$AF$11:$AG$13,2,0)*-1</f>
        <v>-123750</v>
      </c>
      <c r="U21" s="61">
        <f>IF(C15="Desembolso con Cheque (cada uno)",(VLOOKUP(C15,$AE$21:$AF$23,2,0)*-1)*IF(C16&lt;1,1,C16),VLOOKUP(C15,$AE$21:$AF$23,2,0)*-1)</f>
        <v>-121350</v>
      </c>
      <c r="V21" s="61">
        <f>+VLOOKUP(C17,$AF$16:$AG$18,2,0)*-1</f>
        <v>-38700</v>
      </c>
      <c r="W21" s="57">
        <v>0</v>
      </c>
      <c r="X21" s="57"/>
      <c r="Y21" s="60">
        <f>SUM(Q21:X21)</f>
        <v>19701450</v>
      </c>
      <c r="AE21" s="47" t="s">
        <v>53</v>
      </c>
      <c r="AF21" s="47" t="s">
        <v>31</v>
      </c>
    </row>
    <row r="22" spans="1:33" ht="16.5" hidden="1" thickBot="1" x14ac:dyDescent="0.3">
      <c r="B22" s="75" t="s">
        <v>54</v>
      </c>
      <c r="C22" s="76">
        <f>(1+Y16)^12-1</f>
        <v>0.13842484733977023</v>
      </c>
      <c r="D22" s="69"/>
      <c r="I22" s="57">
        <v>1</v>
      </c>
      <c r="J22" s="57">
        <f t="shared" ref="J22:J85" si="3">IF(I22&lt;&gt;0,N21,0)</f>
        <v>20000000</v>
      </c>
      <c r="K22" s="58">
        <f t="shared" ref="K22:K85" si="4">IF(I22&lt;&gt;0,J22*$K$16,0)</f>
        <v>189775.85869166092</v>
      </c>
      <c r="L22" s="58">
        <f t="shared" ref="L22:L85" si="5">IF(I22&lt;&gt;0,M22-K22,0)</f>
        <v>330897.04014814616</v>
      </c>
      <c r="M22" s="58">
        <f>IF(I22&lt;&gt;0,PMT($K$16,$C$10,-$C$9),0)</f>
        <v>520672.89883980708</v>
      </c>
      <c r="N22" s="58">
        <f t="shared" ref="N22:N85" si="6">IF(I22&lt;&gt;0,J22-L22,0)</f>
        <v>19669102.959851854</v>
      </c>
      <c r="O22" s="59"/>
      <c r="Q22" s="57">
        <v>0</v>
      </c>
      <c r="R22" s="57">
        <f>IF(M22=0,0,-M22)</f>
        <v>-520672.89883980708</v>
      </c>
      <c r="S22" s="57">
        <v>0</v>
      </c>
      <c r="T22" s="57">
        <v>0</v>
      </c>
      <c r="U22" s="57">
        <v>0</v>
      </c>
      <c r="V22" s="57">
        <v>0</v>
      </c>
      <c r="W22" s="57">
        <f>($W$19*N21)*-1</f>
        <v>-13899.999999999998</v>
      </c>
      <c r="X22" s="57"/>
      <c r="Y22" s="57">
        <f t="shared" ref="Y22:Y84" si="7">SUM(Q22:X22)</f>
        <v>-534572.89883980702</v>
      </c>
      <c r="AB22" s="63"/>
      <c r="AE22" s="48" t="s">
        <v>26</v>
      </c>
      <c r="AF22" s="49">
        <v>40450</v>
      </c>
    </row>
    <row r="23" spans="1:33" ht="16.5" hidden="1" thickBot="1" x14ac:dyDescent="0.3">
      <c r="B23" s="75" t="s">
        <v>55</v>
      </c>
      <c r="C23" s="77">
        <f>SUM(K22:K321)-SUM(S21:X321)</f>
        <v>5656506.6024528053</v>
      </c>
      <c r="D23" s="78"/>
      <c r="I23" s="57">
        <f t="shared" ref="I23:I86" si="8">IF(AND(I22+1&lt;=$C$10,I22&lt;&gt;0),I22+1,0)</f>
        <v>2</v>
      </c>
      <c r="J23" s="57">
        <f t="shared" si="3"/>
        <v>19669102.959851854</v>
      </c>
      <c r="K23" s="58">
        <f t="shared" si="4"/>
        <v>186636.04519502874</v>
      </c>
      <c r="L23" s="58">
        <f t="shared" si="5"/>
        <v>334036.85364477837</v>
      </c>
      <c r="M23" s="58">
        <f t="shared" ref="M23:M86" si="9">IF(I23&lt;&gt;0,PMT($K$16,$C$10,-$C$9),0)</f>
        <v>520672.89883980708</v>
      </c>
      <c r="N23" s="58">
        <f t="shared" si="6"/>
        <v>19335066.106207076</v>
      </c>
      <c r="O23" s="59"/>
      <c r="Q23" s="57">
        <v>0</v>
      </c>
      <c r="R23" s="57">
        <f t="shared" ref="R23:R86" si="10">IF(M23=0,0,-M23)</f>
        <v>-520672.89883980708</v>
      </c>
      <c r="S23" s="57">
        <v>0</v>
      </c>
      <c r="T23" s="57">
        <v>0</v>
      </c>
      <c r="U23" s="57">
        <v>0</v>
      </c>
      <c r="V23" s="57">
        <v>0</v>
      </c>
      <c r="W23" s="57">
        <f t="shared" ref="W23:W86" si="11">($W$19*N22)*-1</f>
        <v>-13670.026557097035</v>
      </c>
      <c r="X23" s="57"/>
      <c r="Y23" s="57">
        <f t="shared" si="7"/>
        <v>-534342.92539690412</v>
      </c>
      <c r="AE23" s="36" t="s">
        <v>56</v>
      </c>
      <c r="AF23" s="38">
        <v>36550</v>
      </c>
    </row>
    <row r="24" spans="1:33" ht="15.75" hidden="1" x14ac:dyDescent="0.25">
      <c r="B24" s="75" t="s">
        <v>57</v>
      </c>
      <c r="C24" s="77">
        <f>SUM(K22:K321)</f>
        <v>4992299.1443107454</v>
      </c>
      <c r="D24" s="79"/>
      <c r="I24" s="57">
        <f t="shared" si="8"/>
        <v>3</v>
      </c>
      <c r="J24" s="57">
        <f t="shared" si="3"/>
        <v>19335066.106207076</v>
      </c>
      <c r="K24" s="58">
        <f t="shared" si="4"/>
        <v>183466.43865827384</v>
      </c>
      <c r="L24" s="58">
        <f t="shared" si="5"/>
        <v>337206.46018153324</v>
      </c>
      <c r="M24" s="58">
        <f t="shared" si="9"/>
        <v>520672.89883980708</v>
      </c>
      <c r="N24" s="58">
        <f t="shared" si="6"/>
        <v>18997859.646025542</v>
      </c>
      <c r="O24" s="59"/>
      <c r="Q24" s="57">
        <v>0</v>
      </c>
      <c r="R24" s="57">
        <f t="shared" si="10"/>
        <v>-520672.89883980708</v>
      </c>
      <c r="S24" s="57">
        <v>0</v>
      </c>
      <c r="T24" s="57">
        <v>0</v>
      </c>
      <c r="U24" s="57">
        <v>0</v>
      </c>
      <c r="V24" s="57">
        <v>0</v>
      </c>
      <c r="W24" s="57">
        <f t="shared" si="11"/>
        <v>-13437.870943813916</v>
      </c>
      <c r="X24" s="57"/>
      <c r="Y24" s="57">
        <f t="shared" si="7"/>
        <v>-534110.76978362096</v>
      </c>
    </row>
    <row r="25" spans="1:33" ht="15.75" hidden="1" x14ac:dyDescent="0.25">
      <c r="B25" s="75" t="s">
        <v>58</v>
      </c>
      <c r="C25" s="77">
        <f>-S21</f>
        <v>14750</v>
      </c>
      <c r="D25" s="69"/>
      <c r="E25" s="56"/>
      <c r="I25" s="57">
        <f t="shared" si="8"/>
        <v>4</v>
      </c>
      <c r="J25" s="57">
        <f t="shared" si="3"/>
        <v>18997859.646025542</v>
      </c>
      <c r="K25" s="58">
        <f t="shared" si="4"/>
        <v>180266.75638140753</v>
      </c>
      <c r="L25" s="58">
        <f t="shared" si="5"/>
        <v>340406.14245839952</v>
      </c>
      <c r="M25" s="58">
        <f t="shared" si="9"/>
        <v>520672.89883980708</v>
      </c>
      <c r="N25" s="58">
        <f t="shared" si="6"/>
        <v>18657453.503567144</v>
      </c>
      <c r="O25" s="59"/>
      <c r="Q25" s="57">
        <v>0</v>
      </c>
      <c r="R25" s="57">
        <f t="shared" si="10"/>
        <v>-520672.89883980708</v>
      </c>
      <c r="S25" s="57">
        <v>0</v>
      </c>
      <c r="T25" s="57">
        <v>0</v>
      </c>
      <c r="U25" s="57">
        <v>0</v>
      </c>
      <c r="V25" s="57">
        <v>0</v>
      </c>
      <c r="W25" s="57">
        <f t="shared" si="11"/>
        <v>-13203.512453987749</v>
      </c>
      <c r="X25" s="57"/>
      <c r="Y25" s="57">
        <f t="shared" si="7"/>
        <v>-533876.41129379487</v>
      </c>
    </row>
    <row r="26" spans="1:33" ht="15.75" hidden="1" x14ac:dyDescent="0.25">
      <c r="B26" s="75" t="s">
        <v>59</v>
      </c>
      <c r="C26" s="77">
        <f>-T21</f>
        <v>123750</v>
      </c>
      <c r="D26" s="69"/>
      <c r="I26" s="57">
        <f t="shared" si="8"/>
        <v>5</v>
      </c>
      <c r="J26" s="57">
        <f t="shared" si="3"/>
        <v>18657453.503567144</v>
      </c>
      <c r="K26" s="58">
        <f t="shared" si="4"/>
        <v>177036.7129819596</v>
      </c>
      <c r="L26" s="58">
        <f t="shared" si="5"/>
        <v>343636.18585784745</v>
      </c>
      <c r="M26" s="58">
        <f t="shared" si="9"/>
        <v>520672.89883980708</v>
      </c>
      <c r="N26" s="58">
        <f t="shared" si="6"/>
        <v>18313817.317709297</v>
      </c>
      <c r="O26" s="59"/>
      <c r="Q26" s="57">
        <v>0</v>
      </c>
      <c r="R26" s="57">
        <f t="shared" si="10"/>
        <v>-520672.89883980708</v>
      </c>
      <c r="S26" s="57">
        <v>0</v>
      </c>
      <c r="T26" s="57">
        <v>0</v>
      </c>
      <c r="U26" s="57">
        <v>0</v>
      </c>
      <c r="V26" s="57">
        <v>0</v>
      </c>
      <c r="W26" s="57">
        <f t="shared" si="11"/>
        <v>-12966.930184979163</v>
      </c>
      <c r="X26" s="57"/>
      <c r="Y26" s="57">
        <f t="shared" si="7"/>
        <v>-533639.82902478625</v>
      </c>
      <c r="AE26" s="1" t="s">
        <v>46</v>
      </c>
      <c r="AF26" s="66">
        <v>14750</v>
      </c>
    </row>
    <row r="27" spans="1:33" ht="15.75" hidden="1" x14ac:dyDescent="0.25">
      <c r="B27" s="75" t="s">
        <v>60</v>
      </c>
      <c r="C27" s="77">
        <f>-U21</f>
        <v>121350</v>
      </c>
      <c r="D27" s="69"/>
      <c r="I27" s="57">
        <f t="shared" si="8"/>
        <v>6</v>
      </c>
      <c r="J27" s="57">
        <f t="shared" si="3"/>
        <v>18313817.317709297</v>
      </c>
      <c r="K27" s="58">
        <f t="shared" si="4"/>
        <v>173776.0203695246</v>
      </c>
      <c r="L27" s="58">
        <f t="shared" si="5"/>
        <v>346896.87847028248</v>
      </c>
      <c r="M27" s="58">
        <f t="shared" si="9"/>
        <v>520672.89883980708</v>
      </c>
      <c r="N27" s="58">
        <f t="shared" si="6"/>
        <v>17966920.439239014</v>
      </c>
      <c r="O27" s="59"/>
      <c r="Q27" s="57">
        <v>0</v>
      </c>
      <c r="R27" s="57">
        <f t="shared" si="10"/>
        <v>-520672.89883980708</v>
      </c>
      <c r="S27" s="57">
        <v>0</v>
      </c>
      <c r="T27" s="57">
        <v>0</v>
      </c>
      <c r="U27" s="57">
        <v>0</v>
      </c>
      <c r="V27" s="57">
        <v>0</v>
      </c>
      <c r="W27" s="57">
        <f t="shared" si="11"/>
        <v>-12728.103035807959</v>
      </c>
      <c r="X27" s="57"/>
      <c r="Y27" s="57">
        <f t="shared" si="7"/>
        <v>-533401.00187561498</v>
      </c>
    </row>
    <row r="28" spans="1:33" ht="15.75" hidden="1" x14ac:dyDescent="0.25">
      <c r="B28" s="75" t="s">
        <v>61</v>
      </c>
      <c r="C28" s="77">
        <f>-V21</f>
        <v>38700</v>
      </c>
      <c r="D28" s="69"/>
      <c r="I28" s="57">
        <f t="shared" si="8"/>
        <v>7</v>
      </c>
      <c r="J28" s="57">
        <f t="shared" si="3"/>
        <v>17966920.439239014</v>
      </c>
      <c r="K28" s="58">
        <f t="shared" si="4"/>
        <v>170484.38772006688</v>
      </c>
      <c r="L28" s="58">
        <f t="shared" si="5"/>
        <v>350188.5111197402</v>
      </c>
      <c r="M28" s="58">
        <f t="shared" si="9"/>
        <v>520672.89883980708</v>
      </c>
      <c r="N28" s="58">
        <f t="shared" si="6"/>
        <v>17616731.928119272</v>
      </c>
      <c r="O28" s="59"/>
      <c r="Q28" s="57">
        <v>0</v>
      </c>
      <c r="R28" s="57">
        <f t="shared" si="10"/>
        <v>-520672.89883980708</v>
      </c>
      <c r="S28" s="57">
        <v>0</v>
      </c>
      <c r="T28" s="57">
        <v>0</v>
      </c>
      <c r="U28" s="57">
        <v>0</v>
      </c>
      <c r="V28" s="57">
        <v>0</v>
      </c>
      <c r="W28" s="57">
        <f t="shared" si="11"/>
        <v>-12487.009705271112</v>
      </c>
      <c r="X28" s="57"/>
      <c r="Y28" s="57">
        <f t="shared" si="7"/>
        <v>-533159.90854507824</v>
      </c>
    </row>
    <row r="29" spans="1:33" ht="15.75" hidden="1" customHeight="1" x14ac:dyDescent="0.25">
      <c r="B29" s="75" t="s">
        <v>62</v>
      </c>
      <c r="C29" s="77">
        <f>-SUM(W21:W321)</f>
        <v>365657.45814205945</v>
      </c>
      <c r="D29" s="69"/>
      <c r="I29" s="57">
        <f t="shared" si="8"/>
        <v>8</v>
      </c>
      <c r="J29" s="57">
        <f t="shared" si="3"/>
        <v>17616731.928119272</v>
      </c>
      <c r="K29" s="58">
        <f t="shared" si="4"/>
        <v>167161.52144998169</v>
      </c>
      <c r="L29" s="58">
        <f t="shared" si="5"/>
        <v>353511.37738982541</v>
      </c>
      <c r="M29" s="58">
        <f t="shared" si="9"/>
        <v>520672.89883980708</v>
      </c>
      <c r="N29" s="58">
        <f t="shared" si="6"/>
        <v>17263220.550729446</v>
      </c>
      <c r="O29" s="59"/>
      <c r="Q29" s="57">
        <v>0</v>
      </c>
      <c r="R29" s="57">
        <f t="shared" si="10"/>
        <v>-520672.89883980708</v>
      </c>
      <c r="S29" s="57">
        <v>0</v>
      </c>
      <c r="T29" s="57">
        <v>0</v>
      </c>
      <c r="U29" s="57">
        <v>0</v>
      </c>
      <c r="V29" s="57">
        <v>0</v>
      </c>
      <c r="W29" s="57">
        <f t="shared" si="11"/>
        <v>-12243.628690042891</v>
      </c>
      <c r="X29" s="57"/>
      <c r="Y29" s="57">
        <f t="shared" si="7"/>
        <v>-532916.52752985002</v>
      </c>
    </row>
    <row r="30" spans="1:33" ht="15.75" hidden="1" x14ac:dyDescent="0.25">
      <c r="B30" s="69"/>
      <c r="C30" s="78"/>
      <c r="D30" s="69"/>
      <c r="I30" s="57">
        <f t="shared" si="8"/>
        <v>9</v>
      </c>
      <c r="J30" s="57">
        <f t="shared" si="3"/>
        <v>17263220.550729446</v>
      </c>
      <c r="K30" s="58">
        <f t="shared" si="4"/>
        <v>163807.12518991041</v>
      </c>
      <c r="L30" s="58">
        <f t="shared" si="5"/>
        <v>356865.77364989667</v>
      </c>
      <c r="M30" s="58">
        <f t="shared" si="9"/>
        <v>520672.89883980708</v>
      </c>
      <c r="N30" s="58">
        <f t="shared" si="6"/>
        <v>16906354.777079549</v>
      </c>
      <c r="O30" s="59"/>
      <c r="Q30" s="57">
        <v>0</v>
      </c>
      <c r="R30" s="57">
        <f t="shared" si="10"/>
        <v>-520672.89883980708</v>
      </c>
      <c r="S30" s="57">
        <v>0</v>
      </c>
      <c r="T30" s="57">
        <v>0</v>
      </c>
      <c r="U30" s="57">
        <v>0</v>
      </c>
      <c r="V30" s="57">
        <v>0</v>
      </c>
      <c r="W30" s="57">
        <f t="shared" si="11"/>
        <v>-11997.938282756963</v>
      </c>
      <c r="X30" s="57"/>
      <c r="Y30" s="57">
        <f t="shared" si="7"/>
        <v>-532670.83712256409</v>
      </c>
    </row>
    <row r="31" spans="1:33" ht="15.75" hidden="1" x14ac:dyDescent="0.25">
      <c r="B31" s="69"/>
      <c r="C31" s="78"/>
      <c r="D31" s="69"/>
      <c r="I31" s="57">
        <f t="shared" si="8"/>
        <v>10</v>
      </c>
      <c r="J31" s="57">
        <f t="shared" si="3"/>
        <v>16906354.777079549</v>
      </c>
      <c r="K31" s="58">
        <f t="shared" si="4"/>
        <v>160420.89975830674</v>
      </c>
      <c r="L31" s="58">
        <f t="shared" si="5"/>
        <v>360251.99908150034</v>
      </c>
      <c r="M31" s="58">
        <f t="shared" si="9"/>
        <v>520672.89883980708</v>
      </c>
      <c r="N31" s="58">
        <f t="shared" si="6"/>
        <v>16546102.777998049</v>
      </c>
      <c r="O31" s="59"/>
      <c r="Q31" s="57">
        <v>0</v>
      </c>
      <c r="R31" s="57">
        <f t="shared" si="10"/>
        <v>-520672.89883980708</v>
      </c>
      <c r="S31" s="57">
        <v>0</v>
      </c>
      <c r="T31" s="57">
        <v>0</v>
      </c>
      <c r="U31" s="57">
        <v>0</v>
      </c>
      <c r="V31" s="57">
        <v>0</v>
      </c>
      <c r="W31" s="57">
        <f t="shared" si="11"/>
        <v>-11749.916570070283</v>
      </c>
      <c r="X31" s="57"/>
      <c r="Y31" s="57">
        <f t="shared" si="7"/>
        <v>-532422.81540987734</v>
      </c>
    </row>
    <row r="32" spans="1:33" ht="15.75" hidden="1" customHeight="1" x14ac:dyDescent="0.25">
      <c r="B32" s="69"/>
      <c r="C32" s="69"/>
      <c r="D32" s="69"/>
      <c r="I32" s="57">
        <f t="shared" si="8"/>
        <v>11</v>
      </c>
      <c r="J32" s="57">
        <f t="shared" si="3"/>
        <v>16546102.777998049</v>
      </c>
      <c r="K32" s="58">
        <f t="shared" si="4"/>
        <v>157002.54313475278</v>
      </c>
      <c r="L32" s="58">
        <f t="shared" si="5"/>
        <v>363670.3557050543</v>
      </c>
      <c r="M32" s="58">
        <f t="shared" si="9"/>
        <v>520672.89883980708</v>
      </c>
      <c r="N32" s="58">
        <f t="shared" si="6"/>
        <v>16182432.422292994</v>
      </c>
      <c r="O32" s="59"/>
      <c r="Q32" s="57">
        <v>0</v>
      </c>
      <c r="R32" s="57">
        <f t="shared" si="10"/>
        <v>-520672.89883980708</v>
      </c>
      <c r="S32" s="57">
        <v>0</v>
      </c>
      <c r="T32" s="57">
        <v>0</v>
      </c>
      <c r="U32" s="57">
        <v>0</v>
      </c>
      <c r="V32" s="57">
        <v>0</v>
      </c>
      <c r="W32" s="57">
        <f t="shared" si="11"/>
        <v>-11499.541430708641</v>
      </c>
      <c r="X32" s="57"/>
      <c r="Y32" s="57">
        <f t="shared" si="7"/>
        <v>-532172.44027051574</v>
      </c>
    </row>
    <row r="33" spans="2:25" ht="15.75" hidden="1" x14ac:dyDescent="0.25">
      <c r="B33" s="80" t="s">
        <v>63</v>
      </c>
      <c r="C33" s="69"/>
      <c r="D33" s="69"/>
      <c r="I33" s="57">
        <f t="shared" si="8"/>
        <v>12</v>
      </c>
      <c r="J33" s="57">
        <f t="shared" si="3"/>
        <v>16182432.422292994</v>
      </c>
      <c r="K33" s="58">
        <f t="shared" si="4"/>
        <v>153551.75043302137</v>
      </c>
      <c r="L33" s="58">
        <f t="shared" si="5"/>
        <v>367121.14840678568</v>
      </c>
      <c r="M33" s="58">
        <f t="shared" si="9"/>
        <v>520672.89883980708</v>
      </c>
      <c r="N33" s="58">
        <f t="shared" si="6"/>
        <v>15815311.273886209</v>
      </c>
      <c r="O33" s="59"/>
      <c r="Q33" s="57">
        <v>0</v>
      </c>
      <c r="R33" s="57">
        <f t="shared" si="10"/>
        <v>-520672.89883980708</v>
      </c>
      <c r="S33" s="57">
        <v>0</v>
      </c>
      <c r="T33" s="57">
        <v>0</v>
      </c>
      <c r="U33" s="57">
        <v>0</v>
      </c>
      <c r="V33" s="57">
        <v>0</v>
      </c>
      <c r="W33" s="57">
        <f t="shared" si="11"/>
        <v>-11246.790533493629</v>
      </c>
      <c r="X33" s="57"/>
      <c r="Y33" s="57">
        <f t="shared" si="7"/>
        <v>-531919.68937330076</v>
      </c>
    </row>
    <row r="34" spans="2:25" ht="15.75" hidden="1" x14ac:dyDescent="0.25">
      <c r="B34" s="94" t="s">
        <v>64</v>
      </c>
      <c r="C34" s="94"/>
      <c r="D34" s="69"/>
      <c r="I34" s="57">
        <f t="shared" si="8"/>
        <v>13</v>
      </c>
      <c r="J34" s="57">
        <f t="shared" si="3"/>
        <v>15815311.273886209</v>
      </c>
      <c r="K34" s="58">
        <f t="shared" si="4"/>
        <v>150068.21387388304</v>
      </c>
      <c r="L34" s="58">
        <f t="shared" si="5"/>
        <v>370604.68496592401</v>
      </c>
      <c r="M34" s="58">
        <f t="shared" si="9"/>
        <v>520672.89883980708</v>
      </c>
      <c r="N34" s="58">
        <f t="shared" si="6"/>
        <v>15444706.588920286</v>
      </c>
      <c r="O34" s="59"/>
      <c r="Q34" s="57">
        <v>0</v>
      </c>
      <c r="R34" s="57">
        <f t="shared" si="10"/>
        <v>-520672.89883980708</v>
      </c>
      <c r="S34" s="57">
        <v>0</v>
      </c>
      <c r="T34" s="57">
        <v>0</v>
      </c>
      <c r="U34" s="57">
        <v>0</v>
      </c>
      <c r="V34" s="57">
        <v>0</v>
      </c>
      <c r="W34" s="57">
        <f t="shared" si="11"/>
        <v>-10991.641335350914</v>
      </c>
      <c r="X34" s="57"/>
      <c r="Y34" s="57">
        <f t="shared" si="7"/>
        <v>-531664.54017515795</v>
      </c>
    </row>
    <row r="35" spans="2:25" ht="15.75" hidden="1" x14ac:dyDescent="0.25">
      <c r="B35" s="94"/>
      <c r="C35" s="94"/>
      <c r="D35" s="69"/>
      <c r="I35" s="57">
        <f t="shared" si="8"/>
        <v>14</v>
      </c>
      <c r="J35" s="57">
        <f t="shared" si="3"/>
        <v>15444706.588920286</v>
      </c>
      <c r="K35" s="58">
        <f t="shared" si="4"/>
        <v>146551.62275765502</v>
      </c>
      <c r="L35" s="58">
        <f t="shared" si="5"/>
        <v>374121.27608215204</v>
      </c>
      <c r="M35" s="58">
        <f t="shared" si="9"/>
        <v>520672.89883980708</v>
      </c>
      <c r="N35" s="58">
        <f t="shared" si="6"/>
        <v>15070585.312838133</v>
      </c>
      <c r="O35" s="59"/>
      <c r="Q35" s="57">
        <v>0</v>
      </c>
      <c r="R35" s="57">
        <f t="shared" si="10"/>
        <v>-520672.89883980708</v>
      </c>
      <c r="S35" s="57">
        <v>0</v>
      </c>
      <c r="T35" s="57">
        <v>0</v>
      </c>
      <c r="U35" s="57">
        <v>0</v>
      </c>
      <c r="V35" s="57">
        <v>0</v>
      </c>
      <c r="W35" s="57">
        <f t="shared" si="11"/>
        <v>-10734.071079299596</v>
      </c>
      <c r="X35" s="57"/>
      <c r="Y35" s="57">
        <f t="shared" si="7"/>
        <v>-531406.96991910669</v>
      </c>
    </row>
    <row r="36" spans="2:25" ht="15.75" hidden="1" x14ac:dyDescent="0.25">
      <c r="B36" s="94"/>
      <c r="C36" s="94"/>
      <c r="D36" s="69"/>
      <c r="I36" s="57">
        <f t="shared" si="8"/>
        <v>15</v>
      </c>
      <c r="J36" s="57">
        <f t="shared" si="3"/>
        <v>15070585.312838133</v>
      </c>
      <c r="K36" s="58">
        <f t="shared" si="4"/>
        <v>143001.6634364895</v>
      </c>
      <c r="L36" s="58">
        <f t="shared" si="5"/>
        <v>377671.23540331761</v>
      </c>
      <c r="M36" s="58">
        <f t="shared" si="9"/>
        <v>520672.89883980708</v>
      </c>
      <c r="N36" s="58">
        <f t="shared" si="6"/>
        <v>14692914.077434815</v>
      </c>
      <c r="O36" s="59"/>
      <c r="Q36" s="57">
        <v>0</v>
      </c>
      <c r="R36" s="57">
        <f t="shared" si="10"/>
        <v>-520672.89883980708</v>
      </c>
      <c r="S36" s="57">
        <v>0</v>
      </c>
      <c r="T36" s="57">
        <v>0</v>
      </c>
      <c r="U36" s="57">
        <v>0</v>
      </c>
      <c r="V36" s="57">
        <v>0</v>
      </c>
      <c r="W36" s="57">
        <f t="shared" si="11"/>
        <v>-10474.056792422502</v>
      </c>
      <c r="X36" s="57"/>
      <c r="Y36" s="57">
        <f t="shared" si="7"/>
        <v>-531146.95563222957</v>
      </c>
    </row>
    <row r="37" spans="2:25" ht="15.75" hidden="1" x14ac:dyDescent="0.25">
      <c r="B37" s="94"/>
      <c r="C37" s="94"/>
      <c r="D37" s="69"/>
      <c r="I37" s="57">
        <f t="shared" si="8"/>
        <v>16</v>
      </c>
      <c r="J37" s="57">
        <f t="shared" si="3"/>
        <v>14692914.077434815</v>
      </c>
      <c r="K37" s="58">
        <f t="shared" si="4"/>
        <v>139418.01928639924</v>
      </c>
      <c r="L37" s="58">
        <f t="shared" si="5"/>
        <v>381254.87955340784</v>
      </c>
      <c r="M37" s="58">
        <f t="shared" si="9"/>
        <v>520672.89883980708</v>
      </c>
      <c r="N37" s="58">
        <f t="shared" si="6"/>
        <v>14311659.197881408</v>
      </c>
      <c r="O37" s="59"/>
      <c r="Q37" s="57">
        <v>0</v>
      </c>
      <c r="R37" s="57">
        <f t="shared" si="10"/>
        <v>-520672.89883980708</v>
      </c>
      <c r="S37" s="57">
        <v>0</v>
      </c>
      <c r="T37" s="57">
        <v>0</v>
      </c>
      <c r="U37" s="57">
        <v>0</v>
      </c>
      <c r="V37" s="57">
        <v>0</v>
      </c>
      <c r="W37" s="57">
        <f t="shared" si="11"/>
        <v>-10211.575283817196</v>
      </c>
      <c r="X37" s="57"/>
      <c r="Y37" s="57">
        <f t="shared" si="7"/>
        <v>-530884.47412362427</v>
      </c>
    </row>
    <row r="38" spans="2:25" ht="15.75" hidden="1" x14ac:dyDescent="0.25">
      <c r="B38" s="94"/>
      <c r="C38" s="94"/>
      <c r="D38" s="69"/>
      <c r="I38" s="57">
        <f t="shared" si="8"/>
        <v>17</v>
      </c>
      <c r="J38" s="57">
        <f t="shared" si="3"/>
        <v>14311659.197881408</v>
      </c>
      <c r="K38" s="58">
        <f t="shared" si="4"/>
        <v>135800.37067901756</v>
      </c>
      <c r="L38" s="58">
        <f t="shared" si="5"/>
        <v>384872.52816078952</v>
      </c>
      <c r="M38" s="58">
        <f t="shared" si="9"/>
        <v>520672.89883980708</v>
      </c>
      <c r="N38" s="58">
        <f t="shared" si="6"/>
        <v>13926786.669720618</v>
      </c>
      <c r="O38" s="59"/>
      <c r="Q38" s="57">
        <v>0</v>
      </c>
      <c r="R38" s="57">
        <f t="shared" si="10"/>
        <v>-520672.89883980708</v>
      </c>
      <c r="S38" s="57">
        <v>0</v>
      </c>
      <c r="T38" s="57">
        <v>0</v>
      </c>
      <c r="U38" s="57">
        <v>0</v>
      </c>
      <c r="V38" s="57">
        <v>0</v>
      </c>
      <c r="W38" s="57">
        <f t="shared" si="11"/>
        <v>-9946.603142527576</v>
      </c>
      <c r="X38" s="57"/>
      <c r="Y38" s="57">
        <f t="shared" si="7"/>
        <v>-530619.50198233465</v>
      </c>
    </row>
    <row r="39" spans="2:25" ht="15.75" hidden="1" x14ac:dyDescent="0.25">
      <c r="B39" s="94"/>
      <c r="C39" s="94"/>
      <c r="D39" s="69"/>
      <c r="I39" s="57">
        <f t="shared" si="8"/>
        <v>18</v>
      </c>
      <c r="J39" s="57">
        <f t="shared" si="3"/>
        <v>13926786.669720618</v>
      </c>
      <c r="K39" s="58">
        <f t="shared" si="4"/>
        <v>132148.39495309035</v>
      </c>
      <c r="L39" s="58">
        <f t="shared" si="5"/>
        <v>388524.50388671673</v>
      </c>
      <c r="M39" s="58">
        <f t="shared" si="9"/>
        <v>520672.89883980708</v>
      </c>
      <c r="N39" s="58">
        <f t="shared" si="6"/>
        <v>13538262.165833902</v>
      </c>
      <c r="O39" s="59"/>
      <c r="Q39" s="57">
        <v>0</v>
      </c>
      <c r="R39" s="57">
        <f t="shared" si="10"/>
        <v>-520672.89883980708</v>
      </c>
      <c r="S39" s="57">
        <v>0</v>
      </c>
      <c r="T39" s="57">
        <v>0</v>
      </c>
      <c r="U39" s="57">
        <v>0</v>
      </c>
      <c r="V39" s="57">
        <v>0</v>
      </c>
      <c r="W39" s="57">
        <f t="shared" si="11"/>
        <v>-9679.1167354558274</v>
      </c>
      <c r="X39" s="57"/>
      <c r="Y39" s="57">
        <f t="shared" si="7"/>
        <v>-530352.01557526295</v>
      </c>
    </row>
    <row r="40" spans="2:25" ht="15.75" hidden="1" x14ac:dyDescent="0.25">
      <c r="B40" s="94"/>
      <c r="C40" s="94"/>
      <c r="D40" s="69"/>
      <c r="I40" s="57">
        <f t="shared" si="8"/>
        <v>19</v>
      </c>
      <c r="J40" s="57">
        <f t="shared" si="3"/>
        <v>13538262.165833902</v>
      </c>
      <c r="K40" s="58">
        <f t="shared" si="4"/>
        <v>128461.76638569769</v>
      </c>
      <c r="L40" s="58">
        <f t="shared" si="5"/>
        <v>392211.13245410938</v>
      </c>
      <c r="M40" s="58">
        <f t="shared" si="9"/>
        <v>520672.89883980708</v>
      </c>
      <c r="N40" s="58">
        <f t="shared" si="6"/>
        <v>13146051.033379793</v>
      </c>
      <c r="O40" s="59"/>
      <c r="Q40" s="57">
        <v>0</v>
      </c>
      <c r="R40" s="57">
        <f t="shared" si="10"/>
        <v>-520672.89883980708</v>
      </c>
      <c r="S40" s="57">
        <v>0</v>
      </c>
      <c r="T40" s="57">
        <v>0</v>
      </c>
      <c r="U40" s="57">
        <v>0</v>
      </c>
      <c r="V40" s="57">
        <v>0</v>
      </c>
      <c r="W40" s="57">
        <f t="shared" si="11"/>
        <v>-9409.0922052545593</v>
      </c>
      <c r="X40" s="57"/>
      <c r="Y40" s="57">
        <f t="shared" si="7"/>
        <v>-530081.99104506162</v>
      </c>
    </row>
    <row r="41" spans="2:25" ht="15.75" hidden="1" x14ac:dyDescent="0.25">
      <c r="B41" s="69"/>
      <c r="C41" s="69"/>
      <c r="D41" s="69"/>
      <c r="I41" s="57">
        <f t="shared" si="8"/>
        <v>20</v>
      </c>
      <c r="J41" s="57">
        <f t="shared" si="3"/>
        <v>13146051.033379793</v>
      </c>
      <c r="K41" s="58">
        <f t="shared" si="4"/>
        <v>124740.15616320232</v>
      </c>
      <c r="L41" s="58">
        <f t="shared" si="5"/>
        <v>395932.74267660477</v>
      </c>
      <c r="M41" s="58">
        <f t="shared" si="9"/>
        <v>520672.89883980708</v>
      </c>
      <c r="N41" s="58">
        <f t="shared" si="6"/>
        <v>12750118.290703189</v>
      </c>
      <c r="O41" s="59"/>
      <c r="Q41" s="57">
        <v>0</v>
      </c>
      <c r="R41" s="57">
        <f t="shared" si="10"/>
        <v>-520672.89883980708</v>
      </c>
      <c r="S41" s="57">
        <v>0</v>
      </c>
      <c r="T41" s="57">
        <v>0</v>
      </c>
      <c r="U41" s="57">
        <v>0</v>
      </c>
      <c r="V41" s="57">
        <v>0</v>
      </c>
      <c r="W41" s="57">
        <f t="shared" si="11"/>
        <v>-9136.505468198955</v>
      </c>
      <c r="X41" s="57"/>
      <c r="Y41" s="57">
        <f t="shared" si="7"/>
        <v>-529809.40430800605</v>
      </c>
    </row>
    <row r="42" spans="2:25" ht="15.75" x14ac:dyDescent="0.25">
      <c r="B42" s="69"/>
      <c r="C42" s="69"/>
      <c r="D42" s="69"/>
      <c r="I42" s="57">
        <f t="shared" si="8"/>
        <v>21</v>
      </c>
      <c r="J42" s="57">
        <f t="shared" si="3"/>
        <v>12750118.290703189</v>
      </c>
      <c r="K42" s="58">
        <f t="shared" si="4"/>
        <v>120983.23235192247</v>
      </c>
      <c r="L42" s="58">
        <f t="shared" si="5"/>
        <v>399689.66648788459</v>
      </c>
      <c r="M42" s="58">
        <f t="shared" si="9"/>
        <v>520672.89883980708</v>
      </c>
      <c r="N42" s="58">
        <f t="shared" si="6"/>
        <v>12350428.624215305</v>
      </c>
      <c r="O42" s="59"/>
      <c r="Q42" s="57">
        <v>0</v>
      </c>
      <c r="R42" s="57">
        <f t="shared" si="10"/>
        <v>-520672.89883980708</v>
      </c>
      <c r="S42" s="57">
        <v>0</v>
      </c>
      <c r="T42" s="57">
        <v>0</v>
      </c>
      <c r="U42" s="57">
        <v>0</v>
      </c>
      <c r="V42" s="57">
        <v>0</v>
      </c>
      <c r="W42" s="57">
        <f t="shared" si="11"/>
        <v>-8861.3322120387147</v>
      </c>
      <c r="X42" s="57"/>
      <c r="Y42" s="57">
        <f t="shared" si="7"/>
        <v>-529534.23105184583</v>
      </c>
    </row>
    <row r="43" spans="2:25" ht="15.75" x14ac:dyDescent="0.25">
      <c r="I43" s="57">
        <f t="shared" si="8"/>
        <v>22</v>
      </c>
      <c r="J43" s="57">
        <f t="shared" si="3"/>
        <v>12350428.624215305</v>
      </c>
      <c r="K43" s="58">
        <f t="shared" si="4"/>
        <v>117190.65986852639</v>
      </c>
      <c r="L43" s="58">
        <f t="shared" si="5"/>
        <v>403482.23897128069</v>
      </c>
      <c r="M43" s="58">
        <f t="shared" si="9"/>
        <v>520672.89883980708</v>
      </c>
      <c r="N43" s="58">
        <f t="shared" si="6"/>
        <v>11946946.385244025</v>
      </c>
      <c r="O43" s="59"/>
      <c r="Q43" s="57">
        <v>0</v>
      </c>
      <c r="R43" s="57">
        <f t="shared" si="10"/>
        <v>-520672.89883980708</v>
      </c>
      <c r="S43" s="57">
        <v>0</v>
      </c>
      <c r="T43" s="57">
        <v>0</v>
      </c>
      <c r="U43" s="57">
        <v>0</v>
      </c>
      <c r="V43" s="57">
        <v>0</v>
      </c>
      <c r="W43" s="57">
        <f t="shared" si="11"/>
        <v>-8583.5478938296346</v>
      </c>
      <c r="X43" s="57"/>
      <c r="Y43" s="57">
        <f t="shared" si="7"/>
        <v>-529256.44673363667</v>
      </c>
    </row>
    <row r="44" spans="2:25" ht="15.75" x14ac:dyDescent="0.25">
      <c r="I44" s="57">
        <f t="shared" si="8"/>
        <v>23</v>
      </c>
      <c r="J44" s="57">
        <f t="shared" si="3"/>
        <v>11946946.385244025</v>
      </c>
      <c r="K44" s="58">
        <f t="shared" si="4"/>
        <v>113362.10045014597</v>
      </c>
      <c r="L44" s="58">
        <f t="shared" si="5"/>
        <v>407310.79838966113</v>
      </c>
      <c r="M44" s="58">
        <f t="shared" si="9"/>
        <v>520672.89883980708</v>
      </c>
      <c r="N44" s="58">
        <f t="shared" si="6"/>
        <v>11539635.586854365</v>
      </c>
      <c r="O44" s="59"/>
      <c r="Q44" s="57">
        <v>0</v>
      </c>
      <c r="R44" s="57">
        <f t="shared" si="10"/>
        <v>-520672.89883980708</v>
      </c>
      <c r="S44" s="57">
        <v>0</v>
      </c>
      <c r="T44" s="57">
        <v>0</v>
      </c>
      <c r="U44" s="57">
        <v>0</v>
      </c>
      <c r="V44" s="57">
        <v>0</v>
      </c>
      <c r="W44" s="57">
        <f t="shared" si="11"/>
        <v>-8303.1277377445949</v>
      </c>
      <c r="X44" s="57"/>
      <c r="Y44" s="57">
        <f t="shared" si="7"/>
        <v>-528976.02657755162</v>
      </c>
    </row>
    <row r="45" spans="2:25" ht="15.75" x14ac:dyDescent="0.25">
      <c r="I45" s="57">
        <f t="shared" si="8"/>
        <v>24</v>
      </c>
      <c r="J45" s="57">
        <f t="shared" si="3"/>
        <v>11539635.586854365</v>
      </c>
      <c r="K45" s="58">
        <f t="shared" si="4"/>
        <v>109497.21262420678</v>
      </c>
      <c r="L45" s="58">
        <f t="shared" si="5"/>
        <v>411175.68621560029</v>
      </c>
      <c r="M45" s="58">
        <f t="shared" si="9"/>
        <v>520672.89883980708</v>
      </c>
      <c r="N45" s="58">
        <f t="shared" si="6"/>
        <v>11128459.900638765</v>
      </c>
      <c r="O45" s="59"/>
      <c r="Q45" s="57">
        <v>0</v>
      </c>
      <c r="R45" s="57">
        <f t="shared" si="10"/>
        <v>-520672.89883980708</v>
      </c>
      <c r="S45" s="57">
        <v>0</v>
      </c>
      <c r="T45" s="57">
        <v>0</v>
      </c>
      <c r="U45" s="57">
        <v>0</v>
      </c>
      <c r="V45" s="57">
        <v>0</v>
      </c>
      <c r="W45" s="57">
        <f t="shared" si="11"/>
        <v>-8020.0467328637824</v>
      </c>
      <c r="X45" s="57"/>
      <c r="Y45" s="57">
        <f t="shared" si="7"/>
        <v>-528692.9455726709</v>
      </c>
    </row>
    <row r="46" spans="2:25" ht="15.75" x14ac:dyDescent="0.25">
      <c r="I46" s="57">
        <f t="shared" si="8"/>
        <v>25</v>
      </c>
      <c r="J46" s="57">
        <f t="shared" si="3"/>
        <v>11128459.900638765</v>
      </c>
      <c r="K46" s="58">
        <f t="shared" si="4"/>
        <v>105595.65167797185</v>
      </c>
      <c r="L46" s="58">
        <f t="shared" si="5"/>
        <v>415077.2471618352</v>
      </c>
      <c r="M46" s="58">
        <f t="shared" si="9"/>
        <v>520672.89883980708</v>
      </c>
      <c r="N46" s="58">
        <f t="shared" si="6"/>
        <v>10713382.653476929</v>
      </c>
      <c r="O46" s="59"/>
      <c r="Q46" s="57">
        <v>0</v>
      </c>
      <c r="R46" s="57">
        <f t="shared" si="10"/>
        <v>-520672.89883980708</v>
      </c>
      <c r="S46" s="57">
        <v>0</v>
      </c>
      <c r="T46" s="57">
        <v>0</v>
      </c>
      <c r="U46" s="57">
        <v>0</v>
      </c>
      <c r="V46" s="57">
        <v>0</v>
      </c>
      <c r="W46" s="57">
        <f t="shared" si="11"/>
        <v>-7734.27963094394</v>
      </c>
      <c r="X46" s="57"/>
      <c r="Y46" s="57">
        <f t="shared" si="7"/>
        <v>-528407.17847075104</v>
      </c>
    </row>
    <row r="47" spans="2:25" ht="15.75" x14ac:dyDescent="0.25">
      <c r="I47" s="57">
        <f t="shared" si="8"/>
        <v>26</v>
      </c>
      <c r="J47" s="57">
        <f t="shared" si="3"/>
        <v>10713382.653476929</v>
      </c>
      <c r="K47" s="58">
        <f t="shared" si="4"/>
        <v>101657.06962779645</v>
      </c>
      <c r="L47" s="58">
        <f t="shared" si="5"/>
        <v>419015.82921201061</v>
      </c>
      <c r="M47" s="58">
        <f t="shared" si="9"/>
        <v>520672.89883980708</v>
      </c>
      <c r="N47" s="58">
        <f t="shared" si="6"/>
        <v>10294366.824264919</v>
      </c>
      <c r="O47" s="59"/>
      <c r="Q47" s="57">
        <v>0</v>
      </c>
      <c r="R47" s="57">
        <f t="shared" si="10"/>
        <v>-520672.89883980708</v>
      </c>
      <c r="S47" s="57">
        <v>0</v>
      </c>
      <c r="T47" s="57">
        <v>0</v>
      </c>
      <c r="U47" s="57">
        <v>0</v>
      </c>
      <c r="V47" s="57">
        <v>0</v>
      </c>
      <c r="W47" s="57">
        <f t="shared" si="11"/>
        <v>-7445.8009441664644</v>
      </c>
      <c r="X47" s="57"/>
      <c r="Y47" s="57">
        <f t="shared" si="7"/>
        <v>-528118.69978397351</v>
      </c>
    </row>
    <row r="48" spans="2:25" ht="15.75" x14ac:dyDescent="0.25">
      <c r="I48" s="57">
        <f t="shared" si="8"/>
        <v>27</v>
      </c>
      <c r="J48" s="57">
        <f t="shared" si="3"/>
        <v>10294366.824264919</v>
      </c>
      <c r="K48" s="58">
        <f t="shared" si="4"/>
        <v>97681.115188091077</v>
      </c>
      <c r="L48" s="58">
        <f t="shared" si="5"/>
        <v>422991.78365171602</v>
      </c>
      <c r="M48" s="58">
        <f t="shared" si="9"/>
        <v>520672.89883980708</v>
      </c>
      <c r="N48" s="58">
        <f t="shared" si="6"/>
        <v>9871375.0406132042</v>
      </c>
      <c r="O48" s="59"/>
      <c r="Q48" s="57">
        <v>0</v>
      </c>
      <c r="R48" s="57">
        <f t="shared" si="10"/>
        <v>-520672.89883980708</v>
      </c>
      <c r="S48" s="57">
        <v>0</v>
      </c>
      <c r="T48" s="57">
        <v>0</v>
      </c>
      <c r="U48" s="57">
        <v>0</v>
      </c>
      <c r="V48" s="57">
        <v>0</v>
      </c>
      <c r="W48" s="57">
        <f t="shared" si="11"/>
        <v>-7154.5849428641177</v>
      </c>
      <c r="X48" s="57"/>
      <c r="Y48" s="57">
        <f t="shared" si="7"/>
        <v>-527827.48378267116</v>
      </c>
    </row>
    <row r="49" spans="9:25" ht="15.75" x14ac:dyDescent="0.25">
      <c r="I49" s="57">
        <f t="shared" si="8"/>
        <v>28</v>
      </c>
      <c r="J49" s="57">
        <f t="shared" si="3"/>
        <v>9871375.0406132042</v>
      </c>
      <c r="K49" s="58">
        <f t="shared" si="4"/>
        <v>93667.433739989996</v>
      </c>
      <c r="L49" s="58">
        <f t="shared" si="5"/>
        <v>427005.46509981708</v>
      </c>
      <c r="M49" s="58">
        <f t="shared" si="9"/>
        <v>520672.89883980708</v>
      </c>
      <c r="N49" s="58">
        <f t="shared" si="6"/>
        <v>9444369.5755133871</v>
      </c>
      <c r="O49" s="59"/>
      <c r="Q49" s="57">
        <v>0</v>
      </c>
      <c r="R49" s="57">
        <f t="shared" si="10"/>
        <v>-520672.89883980708</v>
      </c>
      <c r="S49" s="57">
        <v>0</v>
      </c>
      <c r="T49" s="57">
        <v>0</v>
      </c>
      <c r="U49" s="57">
        <v>0</v>
      </c>
      <c r="V49" s="57">
        <v>0</v>
      </c>
      <c r="W49" s="57">
        <f t="shared" si="11"/>
        <v>-6860.6056532261755</v>
      </c>
      <c r="X49" s="57"/>
      <c r="Y49" s="57">
        <f t="shared" si="7"/>
        <v>-527533.50449303328</v>
      </c>
    </row>
    <row r="50" spans="9:25" ht="15.75" x14ac:dyDescent="0.25">
      <c r="I50" s="57">
        <f t="shared" si="8"/>
        <v>29</v>
      </c>
      <c r="J50" s="57">
        <f t="shared" si="3"/>
        <v>9444369.5755133871</v>
      </c>
      <c r="K50" s="58">
        <f t="shared" si="4"/>
        <v>89615.667299722511</v>
      </c>
      <c r="L50" s="58">
        <f t="shared" si="5"/>
        <v>431057.23154008458</v>
      </c>
      <c r="M50" s="58">
        <f t="shared" si="9"/>
        <v>520672.89883980708</v>
      </c>
      <c r="N50" s="58">
        <f t="shared" si="6"/>
        <v>9013312.3439733032</v>
      </c>
      <c r="O50" s="59"/>
      <c r="Q50" s="57">
        <v>0</v>
      </c>
      <c r="R50" s="57">
        <f t="shared" si="10"/>
        <v>-520672.89883980708</v>
      </c>
      <c r="S50" s="57">
        <v>0</v>
      </c>
      <c r="T50" s="57">
        <v>0</v>
      </c>
      <c r="U50" s="57">
        <v>0</v>
      </c>
      <c r="V50" s="57">
        <v>0</v>
      </c>
      <c r="W50" s="57">
        <f t="shared" si="11"/>
        <v>-6563.8368549818024</v>
      </c>
      <c r="X50" s="57"/>
      <c r="Y50" s="57">
        <f t="shared" si="7"/>
        <v>-527236.73569478886</v>
      </c>
    </row>
    <row r="51" spans="9:25" ht="15.75" x14ac:dyDescent="0.25">
      <c r="I51" s="57">
        <f t="shared" si="8"/>
        <v>30</v>
      </c>
      <c r="J51" s="57">
        <f t="shared" si="3"/>
        <v>9013312.3439733032</v>
      </c>
      <c r="K51" s="58">
        <f t="shared" si="4"/>
        <v>85525.45448668403</v>
      </c>
      <c r="L51" s="58">
        <f t="shared" si="5"/>
        <v>435147.44435312308</v>
      </c>
      <c r="M51" s="58">
        <f t="shared" si="9"/>
        <v>520672.89883980708</v>
      </c>
      <c r="N51" s="58">
        <f t="shared" si="6"/>
        <v>8578164.8996201809</v>
      </c>
      <c r="O51" s="59"/>
      <c r="Q51" s="57">
        <v>0</v>
      </c>
      <c r="R51" s="57">
        <f t="shared" si="10"/>
        <v>-520672.89883980708</v>
      </c>
      <c r="S51" s="57">
        <v>0</v>
      </c>
      <c r="T51" s="57">
        <v>0</v>
      </c>
      <c r="U51" s="57">
        <v>0</v>
      </c>
      <c r="V51" s="57">
        <v>0</v>
      </c>
      <c r="W51" s="57">
        <f t="shared" si="11"/>
        <v>-6264.2520790614444</v>
      </c>
      <c r="X51" s="57"/>
      <c r="Y51" s="57">
        <f t="shared" si="7"/>
        <v>-526937.15091886849</v>
      </c>
    </row>
    <row r="52" spans="9:25" ht="15.75" x14ac:dyDescent="0.25">
      <c r="I52" s="57">
        <f t="shared" si="8"/>
        <v>31</v>
      </c>
      <c r="J52" s="57">
        <f t="shared" si="3"/>
        <v>8578164.8996201809</v>
      </c>
      <c r="K52" s="58">
        <f t="shared" si="4"/>
        <v>81396.430491204257</v>
      </c>
      <c r="L52" s="58">
        <f t="shared" si="5"/>
        <v>439276.46834860282</v>
      </c>
      <c r="M52" s="58">
        <f t="shared" si="9"/>
        <v>520672.89883980708</v>
      </c>
      <c r="N52" s="58">
        <f t="shared" si="6"/>
        <v>8138888.4312715782</v>
      </c>
      <c r="O52" s="59"/>
      <c r="Q52" s="57">
        <v>0</v>
      </c>
      <c r="R52" s="57">
        <f t="shared" si="10"/>
        <v>-520672.89883980708</v>
      </c>
      <c r="S52" s="57">
        <v>0</v>
      </c>
      <c r="T52" s="57">
        <v>0</v>
      </c>
      <c r="U52" s="57">
        <v>0</v>
      </c>
      <c r="V52" s="57">
        <v>0</v>
      </c>
      <c r="W52" s="57">
        <f t="shared" si="11"/>
        <v>-5961.8246052360246</v>
      </c>
      <c r="X52" s="57"/>
      <c r="Y52" s="57">
        <f t="shared" si="7"/>
        <v>-526634.72344504308</v>
      </c>
    </row>
    <row r="53" spans="9:25" ht="15.75" x14ac:dyDescent="0.25">
      <c r="I53" s="57">
        <f t="shared" si="8"/>
        <v>32</v>
      </c>
      <c r="J53" s="57">
        <f t="shared" si="3"/>
        <v>8138888.4312715782</v>
      </c>
      <c r="K53" s="58">
        <f t="shared" si="4"/>
        <v>77228.227042009443</v>
      </c>
      <c r="L53" s="58">
        <f t="shared" si="5"/>
        <v>443444.67179779767</v>
      </c>
      <c r="M53" s="58">
        <f t="shared" si="9"/>
        <v>520672.89883980708</v>
      </c>
      <c r="N53" s="58">
        <f t="shared" si="6"/>
        <v>7695443.7594737802</v>
      </c>
      <c r="O53" s="59"/>
      <c r="Q53" s="57">
        <v>0</v>
      </c>
      <c r="R53" s="57">
        <f t="shared" si="10"/>
        <v>-520672.89883980708</v>
      </c>
      <c r="S53" s="57">
        <v>0</v>
      </c>
      <c r="T53" s="57">
        <v>0</v>
      </c>
      <c r="U53" s="57">
        <v>0</v>
      </c>
      <c r="V53" s="57">
        <v>0</v>
      </c>
      <c r="W53" s="57">
        <f t="shared" si="11"/>
        <v>-5656.5274597337457</v>
      </c>
      <c r="X53" s="57"/>
      <c r="Y53" s="57">
        <f t="shared" si="7"/>
        <v>-526329.42629954079</v>
      </c>
    </row>
    <row r="54" spans="9:25" ht="15.75" x14ac:dyDescent="0.25">
      <c r="I54" s="57">
        <f t="shared" si="8"/>
        <v>33</v>
      </c>
      <c r="J54" s="57">
        <f t="shared" si="3"/>
        <v>7695443.7594737802</v>
      </c>
      <c r="K54" s="58">
        <f t="shared" si="4"/>
        <v>73020.472373375989</v>
      </c>
      <c r="L54" s="58">
        <f t="shared" si="5"/>
        <v>447652.42646643112</v>
      </c>
      <c r="M54" s="58">
        <f t="shared" si="9"/>
        <v>520672.89883980708</v>
      </c>
      <c r="N54" s="58">
        <f t="shared" si="6"/>
        <v>7247791.3330073487</v>
      </c>
      <c r="O54" s="59"/>
      <c r="Q54" s="57">
        <v>0</v>
      </c>
      <c r="R54" s="57">
        <f t="shared" si="10"/>
        <v>-520672.89883980708</v>
      </c>
      <c r="S54" s="57">
        <v>0</v>
      </c>
      <c r="T54" s="57">
        <v>0</v>
      </c>
      <c r="U54" s="57">
        <v>0</v>
      </c>
      <c r="V54" s="57">
        <v>0</v>
      </c>
      <c r="W54" s="57">
        <f t="shared" si="11"/>
        <v>-5348.3334128342758</v>
      </c>
      <c r="X54" s="57"/>
      <c r="Y54" s="57">
        <f t="shared" si="7"/>
        <v>-526021.23225264135</v>
      </c>
    </row>
    <row r="55" spans="9:25" ht="15.75" x14ac:dyDescent="0.25">
      <c r="I55" s="57">
        <f t="shared" si="8"/>
        <v>34</v>
      </c>
      <c r="J55" s="57">
        <f t="shared" si="3"/>
        <v>7247791.3330073487</v>
      </c>
      <c r="K55" s="58">
        <f t="shared" si="4"/>
        <v>68772.79119197237</v>
      </c>
      <c r="L55" s="58">
        <f t="shared" si="5"/>
        <v>451900.10764783469</v>
      </c>
      <c r="M55" s="58">
        <f t="shared" si="9"/>
        <v>520672.89883980708</v>
      </c>
      <c r="N55" s="58">
        <f t="shared" si="6"/>
        <v>6795891.2253595144</v>
      </c>
      <c r="O55" s="59"/>
      <c r="Q55" s="57">
        <v>0</v>
      </c>
      <c r="R55" s="57">
        <f t="shared" si="10"/>
        <v>-520672.89883980708</v>
      </c>
      <c r="S55" s="57">
        <v>0</v>
      </c>
      <c r="T55" s="57">
        <v>0</v>
      </c>
      <c r="U55" s="57">
        <v>0</v>
      </c>
      <c r="V55" s="57">
        <v>0</v>
      </c>
      <c r="W55" s="57">
        <f t="shared" si="11"/>
        <v>-5037.2149764401065</v>
      </c>
      <c r="X55" s="57"/>
      <c r="Y55" s="57">
        <f t="shared" si="7"/>
        <v>-525710.11381624721</v>
      </c>
    </row>
    <row r="56" spans="9:25" ht="15.75" x14ac:dyDescent="0.25">
      <c r="I56" s="57">
        <f t="shared" si="8"/>
        <v>35</v>
      </c>
      <c r="J56" s="57">
        <f t="shared" si="3"/>
        <v>6795891.2253595144</v>
      </c>
      <c r="K56" s="58">
        <f t="shared" si="4"/>
        <v>64484.804643386276</v>
      </c>
      <c r="L56" s="58">
        <f t="shared" si="5"/>
        <v>456188.0941964208</v>
      </c>
      <c r="M56" s="58">
        <f t="shared" si="9"/>
        <v>520672.89883980708</v>
      </c>
      <c r="N56" s="58">
        <f t="shared" si="6"/>
        <v>6339703.1311630933</v>
      </c>
      <c r="O56" s="59"/>
      <c r="Q56" s="57">
        <v>0</v>
      </c>
      <c r="R56" s="57">
        <f t="shared" si="10"/>
        <v>-520672.89883980708</v>
      </c>
      <c r="S56" s="57">
        <v>0</v>
      </c>
      <c r="T56" s="57">
        <v>0</v>
      </c>
      <c r="U56" s="57">
        <v>0</v>
      </c>
      <c r="V56" s="57">
        <v>0</v>
      </c>
      <c r="W56" s="57">
        <f t="shared" si="11"/>
        <v>-4723.1444016248615</v>
      </c>
      <c r="X56" s="57"/>
      <c r="Y56" s="57">
        <f t="shared" si="7"/>
        <v>-525396.04324143194</v>
      </c>
    </row>
    <row r="57" spans="9:25" ht="15.75" x14ac:dyDescent="0.25">
      <c r="I57" s="57">
        <f t="shared" si="8"/>
        <v>36</v>
      </c>
      <c r="J57" s="57">
        <f t="shared" si="3"/>
        <v>6339703.1311630933</v>
      </c>
      <c r="K57" s="58">
        <f t="shared" si="4"/>
        <v>60156.130278334371</v>
      </c>
      <c r="L57" s="58">
        <f t="shared" si="5"/>
        <v>460516.76856147271</v>
      </c>
      <c r="M57" s="58">
        <f t="shared" si="9"/>
        <v>520672.89883980708</v>
      </c>
      <c r="N57" s="58">
        <f t="shared" si="6"/>
        <v>5879186.3626016201</v>
      </c>
      <c r="O57" s="59"/>
      <c r="Q57" s="57">
        <v>0</v>
      </c>
      <c r="R57" s="57">
        <f t="shared" si="10"/>
        <v>-520672.89883980708</v>
      </c>
      <c r="S57" s="57">
        <v>0</v>
      </c>
      <c r="T57" s="57">
        <v>0</v>
      </c>
      <c r="U57" s="57">
        <v>0</v>
      </c>
      <c r="V57" s="57">
        <v>0</v>
      </c>
      <c r="W57" s="57">
        <f t="shared" si="11"/>
        <v>-4406.0936761583489</v>
      </c>
      <c r="X57" s="57"/>
      <c r="Y57" s="57">
        <f t="shared" si="7"/>
        <v>-525078.99251596548</v>
      </c>
    </row>
    <row r="58" spans="9:25" ht="15.75" x14ac:dyDescent="0.25">
      <c r="I58" s="57">
        <f t="shared" si="8"/>
        <v>37</v>
      </c>
      <c r="J58" s="57">
        <f t="shared" si="3"/>
        <v>5879186.3626016201</v>
      </c>
      <c r="K58" s="58">
        <f t="shared" si="4"/>
        <v>55786.382018551252</v>
      </c>
      <c r="L58" s="58">
        <f t="shared" si="5"/>
        <v>464886.51682125585</v>
      </c>
      <c r="M58" s="58">
        <f t="shared" si="9"/>
        <v>520672.89883980708</v>
      </c>
      <c r="N58" s="58">
        <f t="shared" si="6"/>
        <v>5414299.8457803642</v>
      </c>
      <c r="O58" s="59"/>
      <c r="Q58" s="57">
        <v>0</v>
      </c>
      <c r="R58" s="57">
        <f t="shared" si="10"/>
        <v>-520672.89883980708</v>
      </c>
      <c r="S58" s="57">
        <v>0</v>
      </c>
      <c r="T58" s="57">
        <v>0</v>
      </c>
      <c r="U58" s="57">
        <v>0</v>
      </c>
      <c r="V58" s="57">
        <v>0</v>
      </c>
      <c r="W58" s="57">
        <f t="shared" si="11"/>
        <v>-4086.0345220081254</v>
      </c>
      <c r="X58" s="57"/>
      <c r="Y58" s="57">
        <f t="shared" si="7"/>
        <v>-524758.93336181517</v>
      </c>
    </row>
    <row r="59" spans="9:25" ht="15.75" x14ac:dyDescent="0.25">
      <c r="I59" s="57">
        <f t="shared" si="8"/>
        <v>38</v>
      </c>
      <c r="J59" s="57">
        <f t="shared" si="3"/>
        <v>5414299.8457803642</v>
      </c>
      <c r="K59" s="58">
        <f t="shared" si="4"/>
        <v>51375.170122354793</v>
      </c>
      <c r="L59" s="58">
        <f t="shared" si="5"/>
        <v>469297.72871745226</v>
      </c>
      <c r="M59" s="58">
        <f t="shared" si="9"/>
        <v>520672.89883980708</v>
      </c>
      <c r="N59" s="58">
        <f t="shared" si="6"/>
        <v>4945002.1170629123</v>
      </c>
      <c r="O59" s="59"/>
      <c r="Q59" s="57">
        <v>0</v>
      </c>
      <c r="R59" s="57">
        <f t="shared" si="10"/>
        <v>-520672.89883980708</v>
      </c>
      <c r="S59" s="57">
        <v>0</v>
      </c>
      <c r="T59" s="57">
        <v>0</v>
      </c>
      <c r="U59" s="57">
        <v>0</v>
      </c>
      <c r="V59" s="57">
        <v>0</v>
      </c>
      <c r="W59" s="57">
        <f t="shared" si="11"/>
        <v>-3762.9383928173525</v>
      </c>
      <c r="X59" s="57"/>
      <c r="Y59" s="57">
        <f t="shared" si="7"/>
        <v>-524435.83723262441</v>
      </c>
    </row>
    <row r="60" spans="9:25" ht="15.75" x14ac:dyDescent="0.25">
      <c r="I60" s="57">
        <f t="shared" si="8"/>
        <v>39</v>
      </c>
      <c r="J60" s="57">
        <f t="shared" si="3"/>
        <v>4945002.1170629123</v>
      </c>
      <c r="K60" s="58">
        <f t="shared" si="4"/>
        <v>46922.101149884766</v>
      </c>
      <c r="L60" s="58">
        <f t="shared" si="5"/>
        <v>473750.79768992233</v>
      </c>
      <c r="M60" s="58">
        <f t="shared" si="9"/>
        <v>520672.89883980708</v>
      </c>
      <c r="N60" s="58">
        <f t="shared" si="6"/>
        <v>4471251.3193729902</v>
      </c>
      <c r="O60" s="59"/>
      <c r="Q60" s="57">
        <v>0</v>
      </c>
      <c r="R60" s="57">
        <f t="shared" si="10"/>
        <v>-520672.89883980708</v>
      </c>
      <c r="S60" s="57">
        <v>0</v>
      </c>
      <c r="T60" s="57">
        <v>0</v>
      </c>
      <c r="U60" s="57">
        <v>0</v>
      </c>
      <c r="V60" s="57">
        <v>0</v>
      </c>
      <c r="W60" s="57">
        <f t="shared" si="11"/>
        <v>-3436.7764713587235</v>
      </c>
      <c r="X60" s="57"/>
      <c r="Y60" s="57">
        <f t="shared" si="7"/>
        <v>-524109.6753111658</v>
      </c>
    </row>
    <row r="61" spans="9:25" ht="15.75" x14ac:dyDescent="0.25">
      <c r="I61" s="57">
        <f t="shared" si="8"/>
        <v>40</v>
      </c>
      <c r="J61" s="57">
        <f t="shared" si="3"/>
        <v>4471251.3193729902</v>
      </c>
      <c r="K61" s="58">
        <f t="shared" si="4"/>
        <v>42426.77792801155</v>
      </c>
      <c r="L61" s="58">
        <f t="shared" si="5"/>
        <v>478246.12091179553</v>
      </c>
      <c r="M61" s="58">
        <f t="shared" si="9"/>
        <v>520672.89883980708</v>
      </c>
      <c r="N61" s="58">
        <f t="shared" si="6"/>
        <v>3993005.1984611945</v>
      </c>
      <c r="O61" s="59"/>
      <c r="Q61" s="57">
        <v>0</v>
      </c>
      <c r="R61" s="57">
        <f t="shared" si="10"/>
        <v>-520672.89883980708</v>
      </c>
      <c r="S61" s="57">
        <v>0</v>
      </c>
      <c r="T61" s="57">
        <v>0</v>
      </c>
      <c r="U61" s="57">
        <v>0</v>
      </c>
      <c r="V61" s="57">
        <v>0</v>
      </c>
      <c r="W61" s="57">
        <f t="shared" si="11"/>
        <v>-3107.5196669642278</v>
      </c>
      <c r="X61" s="57"/>
      <c r="Y61" s="57">
        <f t="shared" si="7"/>
        <v>-523780.41850677133</v>
      </c>
    </row>
    <row r="62" spans="9:25" ht="15.75" x14ac:dyDescent="0.25">
      <c r="I62" s="57">
        <f t="shared" si="8"/>
        <v>41</v>
      </c>
      <c r="J62" s="57">
        <f t="shared" si="3"/>
        <v>3993005.1984611945</v>
      </c>
      <c r="K62" s="58">
        <f t="shared" si="4"/>
        <v>37888.799514911952</v>
      </c>
      <c r="L62" s="58">
        <f t="shared" si="5"/>
        <v>482784.09932489513</v>
      </c>
      <c r="M62" s="58">
        <f t="shared" si="9"/>
        <v>520672.89883980708</v>
      </c>
      <c r="N62" s="58">
        <f t="shared" si="6"/>
        <v>3510221.0991362995</v>
      </c>
      <c r="O62" s="59"/>
      <c r="Q62" s="57">
        <v>0</v>
      </c>
      <c r="R62" s="57">
        <f t="shared" si="10"/>
        <v>-520672.89883980708</v>
      </c>
      <c r="S62" s="57">
        <v>0</v>
      </c>
      <c r="T62" s="57">
        <v>0</v>
      </c>
      <c r="U62" s="57">
        <v>0</v>
      </c>
      <c r="V62" s="57">
        <v>0</v>
      </c>
      <c r="W62" s="57">
        <f t="shared" si="11"/>
        <v>-2775.1386129305297</v>
      </c>
      <c r="X62" s="57"/>
      <c r="Y62" s="57">
        <f t="shared" si="7"/>
        <v>-523448.03745273763</v>
      </c>
    </row>
    <row r="63" spans="9:25" ht="15.75" x14ac:dyDescent="0.25">
      <c r="I63" s="57">
        <f t="shared" si="8"/>
        <v>42</v>
      </c>
      <c r="J63" s="57">
        <f t="shared" si="3"/>
        <v>3510221.0991362995</v>
      </c>
      <c r="K63" s="58">
        <f t="shared" si="4"/>
        <v>33307.761164308853</v>
      </c>
      <c r="L63" s="58">
        <f t="shared" si="5"/>
        <v>487365.1376754982</v>
      </c>
      <c r="M63" s="58">
        <f t="shared" si="9"/>
        <v>520672.89883980708</v>
      </c>
      <c r="N63" s="58">
        <f t="shared" si="6"/>
        <v>3022855.9614608013</v>
      </c>
      <c r="O63" s="59"/>
      <c r="Q63" s="57">
        <v>0</v>
      </c>
      <c r="R63" s="57">
        <f t="shared" si="10"/>
        <v>-520672.89883980708</v>
      </c>
      <c r="S63" s="57">
        <v>0</v>
      </c>
      <c r="T63" s="57">
        <v>0</v>
      </c>
      <c r="U63" s="57">
        <v>0</v>
      </c>
      <c r="V63" s="57">
        <v>0</v>
      </c>
      <c r="W63" s="57">
        <f t="shared" si="11"/>
        <v>-2439.6036638997275</v>
      </c>
      <c r="X63" s="57"/>
      <c r="Y63" s="57">
        <f t="shared" si="7"/>
        <v>-523112.50250370678</v>
      </c>
    </row>
    <row r="64" spans="9:25" ht="15.75" x14ac:dyDescent="0.25">
      <c r="I64" s="57">
        <f t="shared" si="8"/>
        <v>43</v>
      </c>
      <c r="J64" s="57">
        <f t="shared" si="3"/>
        <v>3022855.9614608013</v>
      </c>
      <c r="K64" s="58">
        <f t="shared" si="4"/>
        <v>28683.254289371493</v>
      </c>
      <c r="L64" s="58">
        <f t="shared" si="5"/>
        <v>491989.64455043559</v>
      </c>
      <c r="M64" s="58">
        <f t="shared" si="9"/>
        <v>520672.89883980708</v>
      </c>
      <c r="N64" s="58">
        <f t="shared" si="6"/>
        <v>2530866.3169103656</v>
      </c>
      <c r="O64" s="59"/>
      <c r="Q64" s="57">
        <v>0</v>
      </c>
      <c r="R64" s="57">
        <f t="shared" si="10"/>
        <v>-520672.89883980708</v>
      </c>
      <c r="S64" s="57">
        <v>0</v>
      </c>
      <c r="T64" s="57">
        <v>0</v>
      </c>
      <c r="U64" s="57">
        <v>0</v>
      </c>
      <c r="V64" s="57">
        <v>0</v>
      </c>
      <c r="W64" s="57">
        <f t="shared" si="11"/>
        <v>-2100.8848932152564</v>
      </c>
      <c r="X64" s="57"/>
      <c r="Y64" s="57">
        <f t="shared" si="7"/>
        <v>-522773.78373302234</v>
      </c>
    </row>
    <row r="65" spans="9:25" ht="15.75" x14ac:dyDescent="0.25">
      <c r="I65" s="57">
        <f t="shared" si="8"/>
        <v>44</v>
      </c>
      <c r="J65" s="57">
        <f t="shared" si="3"/>
        <v>2530866.3169103656</v>
      </c>
      <c r="K65" s="58">
        <f t="shared" si="4"/>
        <v>24014.866426273293</v>
      </c>
      <c r="L65" s="58">
        <f t="shared" si="5"/>
        <v>496658.03241353377</v>
      </c>
      <c r="M65" s="58">
        <f t="shared" si="9"/>
        <v>520672.89883980708</v>
      </c>
      <c r="N65" s="58">
        <f t="shared" si="6"/>
        <v>2034208.2844968317</v>
      </c>
      <c r="O65" s="59"/>
      <c r="Q65" s="57">
        <v>0</v>
      </c>
      <c r="R65" s="57">
        <f t="shared" si="10"/>
        <v>-520672.89883980708</v>
      </c>
      <c r="S65" s="57">
        <v>0</v>
      </c>
      <c r="T65" s="57">
        <v>0</v>
      </c>
      <c r="U65" s="57">
        <v>0</v>
      </c>
      <c r="V65" s="57">
        <v>0</v>
      </c>
      <c r="W65" s="57">
        <f t="shared" si="11"/>
        <v>-1758.9520902527038</v>
      </c>
      <c r="X65" s="57"/>
      <c r="Y65" s="57">
        <f t="shared" si="7"/>
        <v>-522431.85093005979</v>
      </c>
    </row>
    <row r="66" spans="9:25" ht="15.75" x14ac:dyDescent="0.25">
      <c r="I66" s="57">
        <f t="shared" si="8"/>
        <v>45</v>
      </c>
      <c r="J66" s="57">
        <f t="shared" si="3"/>
        <v>2034208.2844968317</v>
      </c>
      <c r="K66" s="58">
        <f t="shared" si="4"/>
        <v>19302.181197403836</v>
      </c>
      <c r="L66" s="58">
        <f t="shared" si="5"/>
        <v>501370.71764240327</v>
      </c>
      <c r="M66" s="58">
        <f t="shared" si="9"/>
        <v>520672.89883980708</v>
      </c>
      <c r="N66" s="58">
        <f t="shared" si="6"/>
        <v>1532837.5668544285</v>
      </c>
      <c r="O66" s="59"/>
      <c r="Q66" s="57">
        <v>0</v>
      </c>
      <c r="R66" s="57">
        <f t="shared" si="10"/>
        <v>-520672.89883980708</v>
      </c>
      <c r="S66" s="57">
        <v>0</v>
      </c>
      <c r="T66" s="57">
        <v>0</v>
      </c>
      <c r="U66" s="57">
        <v>0</v>
      </c>
      <c r="V66" s="57">
        <v>0</v>
      </c>
      <c r="W66" s="57">
        <f t="shared" si="11"/>
        <v>-1413.7747577252978</v>
      </c>
      <c r="X66" s="57"/>
      <c r="Y66" s="57">
        <f t="shared" si="7"/>
        <v>-522086.67359753238</v>
      </c>
    </row>
    <row r="67" spans="9:25" ht="15.75" x14ac:dyDescent="0.25">
      <c r="I67" s="57">
        <f t="shared" si="8"/>
        <v>46</v>
      </c>
      <c r="J67" s="57">
        <f t="shared" si="3"/>
        <v>1532837.5668544285</v>
      </c>
      <c r="K67" s="58">
        <f t="shared" si="4"/>
        <v>14544.778274231769</v>
      </c>
      <c r="L67" s="58">
        <f t="shared" si="5"/>
        <v>506128.12056557531</v>
      </c>
      <c r="M67" s="58">
        <f t="shared" si="9"/>
        <v>520672.89883980708</v>
      </c>
      <c r="N67" s="58">
        <f t="shared" si="6"/>
        <v>1026709.4462888532</v>
      </c>
      <c r="O67" s="59"/>
      <c r="Q67" s="57">
        <v>0</v>
      </c>
      <c r="R67" s="57">
        <f t="shared" si="10"/>
        <v>-520672.89883980708</v>
      </c>
      <c r="S67" s="57">
        <v>0</v>
      </c>
      <c r="T67" s="57">
        <v>0</v>
      </c>
      <c r="U67" s="57">
        <v>0</v>
      </c>
      <c r="V67" s="57">
        <v>0</v>
      </c>
      <c r="W67" s="57">
        <f t="shared" si="11"/>
        <v>-1065.3221089638275</v>
      </c>
      <c r="X67" s="57"/>
      <c r="Y67" s="57">
        <f t="shared" si="7"/>
        <v>-521738.22094877093</v>
      </c>
    </row>
    <row r="68" spans="9:25" ht="15.75" x14ac:dyDescent="0.25">
      <c r="I68" s="57">
        <f t="shared" si="8"/>
        <v>47</v>
      </c>
      <c r="J68" s="57">
        <f t="shared" si="3"/>
        <v>1026709.4462888532</v>
      </c>
      <c r="K68" s="58">
        <f t="shared" si="4"/>
        <v>9742.2333398153405</v>
      </c>
      <c r="L68" s="58">
        <f t="shared" si="5"/>
        <v>510930.66549999174</v>
      </c>
      <c r="M68" s="58">
        <f t="shared" si="9"/>
        <v>520672.89883980708</v>
      </c>
      <c r="N68" s="58">
        <f t="shared" si="6"/>
        <v>515778.78078886145</v>
      </c>
      <c r="O68" s="59"/>
      <c r="Q68" s="57">
        <v>0</v>
      </c>
      <c r="R68" s="57">
        <f t="shared" si="10"/>
        <v>-520672.89883980708</v>
      </c>
      <c r="S68" s="57">
        <v>0</v>
      </c>
      <c r="T68" s="57">
        <v>0</v>
      </c>
      <c r="U68" s="57">
        <v>0</v>
      </c>
      <c r="V68" s="57">
        <v>0</v>
      </c>
      <c r="W68" s="57">
        <f t="shared" si="11"/>
        <v>-713.56306517075279</v>
      </c>
      <c r="X68" s="57"/>
      <c r="Y68" s="57">
        <f t="shared" si="7"/>
        <v>-521386.46190497786</v>
      </c>
    </row>
    <row r="69" spans="9:25" ht="15.75" x14ac:dyDescent="0.25">
      <c r="I69" s="57">
        <f t="shared" si="8"/>
        <v>48</v>
      </c>
      <c r="J69" s="57">
        <f t="shared" si="3"/>
        <v>515778.78078886145</v>
      </c>
      <c r="K69" s="58">
        <f t="shared" si="4"/>
        <v>4894.1180509572059</v>
      </c>
      <c r="L69" s="58">
        <f t="shared" si="5"/>
        <v>515778.78078884986</v>
      </c>
      <c r="M69" s="58">
        <f t="shared" si="9"/>
        <v>520672.89883980708</v>
      </c>
      <c r="N69" s="58">
        <f t="shared" si="6"/>
        <v>1.1583324521780014E-8</v>
      </c>
      <c r="O69" s="59"/>
      <c r="Q69" s="57">
        <v>0</v>
      </c>
      <c r="R69" s="57">
        <f t="shared" si="10"/>
        <v>-520672.89883980708</v>
      </c>
      <c r="S69" s="57">
        <v>0</v>
      </c>
      <c r="T69" s="57">
        <v>0</v>
      </c>
      <c r="U69" s="57">
        <v>0</v>
      </c>
      <c r="V69" s="57">
        <v>0</v>
      </c>
      <c r="W69" s="57">
        <f t="shared" si="11"/>
        <v>-358.46625264825866</v>
      </c>
      <c r="X69" s="57"/>
      <c r="Y69" s="57">
        <f t="shared" si="7"/>
        <v>-521031.36509245535</v>
      </c>
    </row>
    <row r="70" spans="9:25" ht="15.75" x14ac:dyDescent="0.25">
      <c r="I70" s="57">
        <f t="shared" si="8"/>
        <v>0</v>
      </c>
      <c r="J70" s="57">
        <f t="shared" si="3"/>
        <v>0</v>
      </c>
      <c r="K70" s="58">
        <f t="shared" si="4"/>
        <v>0</v>
      </c>
      <c r="L70" s="58">
        <f t="shared" si="5"/>
        <v>0</v>
      </c>
      <c r="M70" s="58">
        <f t="shared" si="9"/>
        <v>0</v>
      </c>
      <c r="N70" s="58">
        <f t="shared" si="6"/>
        <v>0</v>
      </c>
      <c r="O70" s="59"/>
      <c r="Q70" s="57">
        <v>0</v>
      </c>
      <c r="R70" s="57">
        <f t="shared" si="10"/>
        <v>0</v>
      </c>
      <c r="S70" s="57">
        <v>0</v>
      </c>
      <c r="T70" s="57">
        <v>0</v>
      </c>
      <c r="U70" s="57">
        <v>0</v>
      </c>
      <c r="V70" s="57">
        <v>0</v>
      </c>
      <c r="W70" s="57">
        <f t="shared" si="11"/>
        <v>-8.0504105426371088E-12</v>
      </c>
      <c r="X70" s="57"/>
      <c r="Y70" s="57">
        <f t="shared" si="7"/>
        <v>-8.0504105426371088E-12</v>
      </c>
    </row>
    <row r="71" spans="9:25" ht="15.75" x14ac:dyDescent="0.25">
      <c r="I71" s="57">
        <f t="shared" si="8"/>
        <v>0</v>
      </c>
      <c r="J71" s="57">
        <f t="shared" si="3"/>
        <v>0</v>
      </c>
      <c r="K71" s="58">
        <f t="shared" si="4"/>
        <v>0</v>
      </c>
      <c r="L71" s="58">
        <f t="shared" si="5"/>
        <v>0</v>
      </c>
      <c r="M71" s="58">
        <f t="shared" si="9"/>
        <v>0</v>
      </c>
      <c r="N71" s="58">
        <f t="shared" si="6"/>
        <v>0</v>
      </c>
      <c r="O71" s="59"/>
      <c r="Q71" s="57">
        <v>0</v>
      </c>
      <c r="R71" s="57">
        <f t="shared" si="10"/>
        <v>0</v>
      </c>
      <c r="S71" s="57">
        <v>0</v>
      </c>
      <c r="T71" s="57">
        <v>0</v>
      </c>
      <c r="U71" s="57">
        <v>0</v>
      </c>
      <c r="V71" s="57">
        <v>0</v>
      </c>
      <c r="W71" s="57">
        <f t="shared" si="11"/>
        <v>0</v>
      </c>
      <c r="X71" s="57"/>
      <c r="Y71" s="57">
        <f t="shared" si="7"/>
        <v>0</v>
      </c>
    </row>
    <row r="72" spans="9:25" ht="15.75" x14ac:dyDescent="0.25">
      <c r="I72" s="57">
        <f t="shared" si="8"/>
        <v>0</v>
      </c>
      <c r="J72" s="57">
        <f t="shared" si="3"/>
        <v>0</v>
      </c>
      <c r="K72" s="58">
        <f t="shared" si="4"/>
        <v>0</v>
      </c>
      <c r="L72" s="58">
        <f t="shared" si="5"/>
        <v>0</v>
      </c>
      <c r="M72" s="58">
        <f t="shared" si="9"/>
        <v>0</v>
      </c>
      <c r="N72" s="58">
        <f t="shared" si="6"/>
        <v>0</v>
      </c>
      <c r="O72" s="59"/>
      <c r="Q72" s="57">
        <v>0</v>
      </c>
      <c r="R72" s="57">
        <f t="shared" si="10"/>
        <v>0</v>
      </c>
      <c r="S72" s="57">
        <v>0</v>
      </c>
      <c r="T72" s="57">
        <v>0</v>
      </c>
      <c r="U72" s="57">
        <v>0</v>
      </c>
      <c r="V72" s="57">
        <v>0</v>
      </c>
      <c r="W72" s="57">
        <f t="shared" si="11"/>
        <v>0</v>
      </c>
      <c r="X72" s="57"/>
      <c r="Y72" s="57">
        <f t="shared" si="7"/>
        <v>0</v>
      </c>
    </row>
    <row r="73" spans="9:25" ht="15.75" x14ac:dyDescent="0.25">
      <c r="I73" s="57">
        <f t="shared" si="8"/>
        <v>0</v>
      </c>
      <c r="J73" s="57">
        <f t="shared" si="3"/>
        <v>0</v>
      </c>
      <c r="K73" s="58">
        <f t="shared" si="4"/>
        <v>0</v>
      </c>
      <c r="L73" s="58">
        <f t="shared" si="5"/>
        <v>0</v>
      </c>
      <c r="M73" s="58">
        <f t="shared" si="9"/>
        <v>0</v>
      </c>
      <c r="N73" s="58">
        <f t="shared" si="6"/>
        <v>0</v>
      </c>
      <c r="O73" s="59"/>
      <c r="Q73" s="57">
        <v>0</v>
      </c>
      <c r="R73" s="57">
        <f t="shared" si="10"/>
        <v>0</v>
      </c>
      <c r="S73" s="57">
        <v>0</v>
      </c>
      <c r="T73" s="57">
        <v>0</v>
      </c>
      <c r="U73" s="57">
        <v>0</v>
      </c>
      <c r="V73" s="57">
        <v>0</v>
      </c>
      <c r="W73" s="57">
        <f t="shared" si="11"/>
        <v>0</v>
      </c>
      <c r="X73" s="57"/>
      <c r="Y73" s="57">
        <f t="shared" si="7"/>
        <v>0</v>
      </c>
    </row>
    <row r="74" spans="9:25" ht="15.75" x14ac:dyDescent="0.25">
      <c r="I74" s="57">
        <f t="shared" si="8"/>
        <v>0</v>
      </c>
      <c r="J74" s="57">
        <f t="shared" si="3"/>
        <v>0</v>
      </c>
      <c r="K74" s="58">
        <f t="shared" si="4"/>
        <v>0</v>
      </c>
      <c r="L74" s="58">
        <f t="shared" si="5"/>
        <v>0</v>
      </c>
      <c r="M74" s="58">
        <f t="shared" si="9"/>
        <v>0</v>
      </c>
      <c r="N74" s="58">
        <f t="shared" si="6"/>
        <v>0</v>
      </c>
      <c r="O74" s="59"/>
      <c r="Q74" s="57">
        <v>0</v>
      </c>
      <c r="R74" s="57">
        <f t="shared" si="10"/>
        <v>0</v>
      </c>
      <c r="S74" s="57">
        <v>0</v>
      </c>
      <c r="T74" s="57">
        <v>0</v>
      </c>
      <c r="U74" s="57">
        <v>0</v>
      </c>
      <c r="V74" s="57">
        <v>0</v>
      </c>
      <c r="W74" s="57">
        <f t="shared" si="11"/>
        <v>0</v>
      </c>
      <c r="X74" s="57"/>
      <c r="Y74" s="57">
        <f t="shared" si="7"/>
        <v>0</v>
      </c>
    </row>
    <row r="75" spans="9:25" ht="15.75" x14ac:dyDescent="0.25">
      <c r="I75" s="57">
        <f t="shared" si="8"/>
        <v>0</v>
      </c>
      <c r="J75" s="57">
        <f t="shared" si="3"/>
        <v>0</v>
      </c>
      <c r="K75" s="58">
        <f t="shared" si="4"/>
        <v>0</v>
      </c>
      <c r="L75" s="58">
        <f t="shared" si="5"/>
        <v>0</v>
      </c>
      <c r="M75" s="58">
        <f t="shared" si="9"/>
        <v>0</v>
      </c>
      <c r="N75" s="58">
        <f t="shared" si="6"/>
        <v>0</v>
      </c>
      <c r="O75" s="59"/>
      <c r="Q75" s="57">
        <v>0</v>
      </c>
      <c r="R75" s="57">
        <f t="shared" si="10"/>
        <v>0</v>
      </c>
      <c r="S75" s="57">
        <v>0</v>
      </c>
      <c r="T75" s="57">
        <v>0</v>
      </c>
      <c r="U75" s="57">
        <v>0</v>
      </c>
      <c r="V75" s="57">
        <v>0</v>
      </c>
      <c r="W75" s="57">
        <f t="shared" si="11"/>
        <v>0</v>
      </c>
      <c r="X75" s="57"/>
      <c r="Y75" s="57">
        <f t="shared" si="7"/>
        <v>0</v>
      </c>
    </row>
    <row r="76" spans="9:25" ht="15.75" x14ac:dyDescent="0.25">
      <c r="I76" s="57">
        <f t="shared" si="8"/>
        <v>0</v>
      </c>
      <c r="J76" s="57">
        <f t="shared" si="3"/>
        <v>0</v>
      </c>
      <c r="K76" s="58">
        <f t="shared" si="4"/>
        <v>0</v>
      </c>
      <c r="L76" s="58">
        <f t="shared" si="5"/>
        <v>0</v>
      </c>
      <c r="M76" s="58">
        <f t="shared" si="9"/>
        <v>0</v>
      </c>
      <c r="N76" s="58">
        <f t="shared" si="6"/>
        <v>0</v>
      </c>
      <c r="O76" s="59"/>
      <c r="Q76" s="57">
        <v>0</v>
      </c>
      <c r="R76" s="57">
        <f t="shared" si="10"/>
        <v>0</v>
      </c>
      <c r="S76" s="57">
        <v>0</v>
      </c>
      <c r="T76" s="57">
        <v>0</v>
      </c>
      <c r="U76" s="57">
        <v>0</v>
      </c>
      <c r="V76" s="57">
        <v>0</v>
      </c>
      <c r="W76" s="57">
        <f t="shared" si="11"/>
        <v>0</v>
      </c>
      <c r="X76" s="57"/>
      <c r="Y76" s="57">
        <f t="shared" si="7"/>
        <v>0</v>
      </c>
    </row>
    <row r="77" spans="9:25" ht="15.75" x14ac:dyDescent="0.25">
      <c r="I77" s="57">
        <f t="shared" si="8"/>
        <v>0</v>
      </c>
      <c r="J77" s="57">
        <f t="shared" si="3"/>
        <v>0</v>
      </c>
      <c r="K77" s="58">
        <f t="shared" si="4"/>
        <v>0</v>
      </c>
      <c r="L77" s="58">
        <f t="shared" si="5"/>
        <v>0</v>
      </c>
      <c r="M77" s="58">
        <f t="shared" si="9"/>
        <v>0</v>
      </c>
      <c r="N77" s="58">
        <f t="shared" si="6"/>
        <v>0</v>
      </c>
      <c r="O77" s="59"/>
      <c r="Q77" s="57">
        <v>0</v>
      </c>
      <c r="R77" s="57">
        <f t="shared" si="10"/>
        <v>0</v>
      </c>
      <c r="S77" s="57">
        <v>0</v>
      </c>
      <c r="T77" s="57">
        <v>0</v>
      </c>
      <c r="U77" s="57">
        <v>0</v>
      </c>
      <c r="V77" s="57">
        <v>0</v>
      </c>
      <c r="W77" s="57">
        <f t="shared" si="11"/>
        <v>0</v>
      </c>
      <c r="X77" s="57"/>
      <c r="Y77" s="57">
        <f t="shared" si="7"/>
        <v>0</v>
      </c>
    </row>
    <row r="78" spans="9:25" ht="15.75" x14ac:dyDescent="0.25">
      <c r="I78" s="57">
        <f t="shared" si="8"/>
        <v>0</v>
      </c>
      <c r="J78" s="57">
        <f t="shared" si="3"/>
        <v>0</v>
      </c>
      <c r="K78" s="58">
        <f t="shared" si="4"/>
        <v>0</v>
      </c>
      <c r="L78" s="58">
        <f t="shared" si="5"/>
        <v>0</v>
      </c>
      <c r="M78" s="58">
        <f t="shared" si="9"/>
        <v>0</v>
      </c>
      <c r="N78" s="58">
        <f t="shared" si="6"/>
        <v>0</v>
      </c>
      <c r="O78" s="59"/>
      <c r="Q78" s="57">
        <v>0</v>
      </c>
      <c r="R78" s="57">
        <f t="shared" si="10"/>
        <v>0</v>
      </c>
      <c r="S78" s="57">
        <v>0</v>
      </c>
      <c r="T78" s="57">
        <v>0</v>
      </c>
      <c r="U78" s="57">
        <v>0</v>
      </c>
      <c r="V78" s="57">
        <v>0</v>
      </c>
      <c r="W78" s="57">
        <f t="shared" si="11"/>
        <v>0</v>
      </c>
      <c r="X78" s="57"/>
      <c r="Y78" s="57">
        <f t="shared" si="7"/>
        <v>0</v>
      </c>
    </row>
    <row r="79" spans="9:25" ht="15.75" x14ac:dyDescent="0.25">
      <c r="I79" s="57">
        <f t="shared" si="8"/>
        <v>0</v>
      </c>
      <c r="J79" s="57">
        <f t="shared" si="3"/>
        <v>0</v>
      </c>
      <c r="K79" s="58">
        <f t="shared" si="4"/>
        <v>0</v>
      </c>
      <c r="L79" s="58">
        <f t="shared" si="5"/>
        <v>0</v>
      </c>
      <c r="M79" s="58">
        <f t="shared" si="9"/>
        <v>0</v>
      </c>
      <c r="N79" s="58">
        <f t="shared" si="6"/>
        <v>0</v>
      </c>
      <c r="O79" s="59"/>
      <c r="Q79" s="57">
        <v>0</v>
      </c>
      <c r="R79" s="57">
        <f t="shared" si="10"/>
        <v>0</v>
      </c>
      <c r="S79" s="57">
        <v>0</v>
      </c>
      <c r="T79" s="57">
        <v>0</v>
      </c>
      <c r="U79" s="57">
        <v>0</v>
      </c>
      <c r="V79" s="57">
        <v>0</v>
      </c>
      <c r="W79" s="57">
        <f t="shared" si="11"/>
        <v>0</v>
      </c>
      <c r="X79" s="57"/>
      <c r="Y79" s="57">
        <f t="shared" si="7"/>
        <v>0</v>
      </c>
    </row>
    <row r="80" spans="9:25" ht="15.75" x14ac:dyDescent="0.25">
      <c r="I80" s="57">
        <f t="shared" si="8"/>
        <v>0</v>
      </c>
      <c r="J80" s="57">
        <f t="shared" si="3"/>
        <v>0</v>
      </c>
      <c r="K80" s="58">
        <f t="shared" si="4"/>
        <v>0</v>
      </c>
      <c r="L80" s="58">
        <f t="shared" si="5"/>
        <v>0</v>
      </c>
      <c r="M80" s="58">
        <f t="shared" si="9"/>
        <v>0</v>
      </c>
      <c r="N80" s="58">
        <f t="shared" si="6"/>
        <v>0</v>
      </c>
      <c r="O80" s="59"/>
      <c r="Q80" s="57">
        <v>0</v>
      </c>
      <c r="R80" s="57">
        <f t="shared" si="10"/>
        <v>0</v>
      </c>
      <c r="S80" s="57">
        <v>0</v>
      </c>
      <c r="T80" s="57">
        <v>0</v>
      </c>
      <c r="U80" s="57">
        <v>0</v>
      </c>
      <c r="V80" s="57">
        <v>0</v>
      </c>
      <c r="W80" s="57">
        <f t="shared" si="11"/>
        <v>0</v>
      </c>
      <c r="X80" s="57"/>
      <c r="Y80" s="57">
        <f t="shared" si="7"/>
        <v>0</v>
      </c>
    </row>
    <row r="81" spans="9:25" ht="15.75" x14ac:dyDescent="0.25">
      <c r="I81" s="57">
        <f t="shared" si="8"/>
        <v>0</v>
      </c>
      <c r="J81" s="57">
        <f t="shared" si="3"/>
        <v>0</v>
      </c>
      <c r="K81" s="58">
        <f t="shared" si="4"/>
        <v>0</v>
      </c>
      <c r="L81" s="58">
        <f t="shared" si="5"/>
        <v>0</v>
      </c>
      <c r="M81" s="58">
        <f t="shared" si="9"/>
        <v>0</v>
      </c>
      <c r="N81" s="58">
        <f t="shared" si="6"/>
        <v>0</v>
      </c>
      <c r="O81" s="59"/>
      <c r="Q81" s="57">
        <v>0</v>
      </c>
      <c r="R81" s="57">
        <f t="shared" si="10"/>
        <v>0</v>
      </c>
      <c r="S81" s="57">
        <v>0</v>
      </c>
      <c r="T81" s="57">
        <v>0</v>
      </c>
      <c r="U81" s="57">
        <v>0</v>
      </c>
      <c r="V81" s="57">
        <v>0</v>
      </c>
      <c r="W81" s="57">
        <f t="shared" si="11"/>
        <v>0</v>
      </c>
      <c r="X81" s="57"/>
      <c r="Y81" s="57">
        <f t="shared" si="7"/>
        <v>0</v>
      </c>
    </row>
    <row r="82" spans="9:25" ht="15.75" x14ac:dyDescent="0.25">
      <c r="I82" s="57">
        <f t="shared" si="8"/>
        <v>0</v>
      </c>
      <c r="J82" s="57">
        <f t="shared" si="3"/>
        <v>0</v>
      </c>
      <c r="K82" s="58">
        <f t="shared" si="4"/>
        <v>0</v>
      </c>
      <c r="L82" s="58">
        <f t="shared" si="5"/>
        <v>0</v>
      </c>
      <c r="M82" s="58">
        <f t="shared" si="9"/>
        <v>0</v>
      </c>
      <c r="N82" s="58">
        <f t="shared" si="6"/>
        <v>0</v>
      </c>
      <c r="O82" s="59"/>
      <c r="Q82" s="57">
        <v>0</v>
      </c>
      <c r="R82" s="57">
        <f t="shared" si="10"/>
        <v>0</v>
      </c>
      <c r="S82" s="57">
        <v>0</v>
      </c>
      <c r="T82" s="57">
        <v>0</v>
      </c>
      <c r="U82" s="57">
        <v>0</v>
      </c>
      <c r="V82" s="57">
        <v>0</v>
      </c>
      <c r="W82" s="57">
        <f t="shared" si="11"/>
        <v>0</v>
      </c>
      <c r="X82" s="57"/>
      <c r="Y82" s="57">
        <f t="shared" si="7"/>
        <v>0</v>
      </c>
    </row>
    <row r="83" spans="9:25" ht="15.75" x14ac:dyDescent="0.25">
      <c r="I83" s="57">
        <f t="shared" si="8"/>
        <v>0</v>
      </c>
      <c r="J83" s="57">
        <f t="shared" si="3"/>
        <v>0</v>
      </c>
      <c r="K83" s="58">
        <f t="shared" si="4"/>
        <v>0</v>
      </c>
      <c r="L83" s="58">
        <f t="shared" si="5"/>
        <v>0</v>
      </c>
      <c r="M83" s="58">
        <f t="shared" si="9"/>
        <v>0</v>
      </c>
      <c r="N83" s="58">
        <f t="shared" si="6"/>
        <v>0</v>
      </c>
      <c r="O83" s="59"/>
      <c r="Q83" s="57">
        <v>0</v>
      </c>
      <c r="R83" s="57">
        <f t="shared" si="10"/>
        <v>0</v>
      </c>
      <c r="S83" s="57">
        <v>0</v>
      </c>
      <c r="T83" s="57">
        <v>0</v>
      </c>
      <c r="U83" s="57">
        <v>0</v>
      </c>
      <c r="V83" s="57">
        <v>0</v>
      </c>
      <c r="W83" s="57">
        <f t="shared" si="11"/>
        <v>0</v>
      </c>
      <c r="X83" s="57"/>
      <c r="Y83" s="57">
        <f t="shared" si="7"/>
        <v>0</v>
      </c>
    </row>
    <row r="84" spans="9:25" ht="15.75" x14ac:dyDescent="0.25">
      <c r="I84" s="57">
        <f t="shared" si="8"/>
        <v>0</v>
      </c>
      <c r="J84" s="57">
        <f t="shared" si="3"/>
        <v>0</v>
      </c>
      <c r="K84" s="58">
        <f t="shared" si="4"/>
        <v>0</v>
      </c>
      <c r="L84" s="58">
        <f t="shared" si="5"/>
        <v>0</v>
      </c>
      <c r="M84" s="58">
        <f t="shared" si="9"/>
        <v>0</v>
      </c>
      <c r="N84" s="58">
        <f t="shared" si="6"/>
        <v>0</v>
      </c>
      <c r="O84" s="59"/>
      <c r="Q84" s="57">
        <v>0</v>
      </c>
      <c r="R84" s="57">
        <f t="shared" si="10"/>
        <v>0</v>
      </c>
      <c r="S84" s="57">
        <v>0</v>
      </c>
      <c r="T84" s="57">
        <v>0</v>
      </c>
      <c r="U84" s="57">
        <v>0</v>
      </c>
      <c r="V84" s="57">
        <v>0</v>
      </c>
      <c r="W84" s="57">
        <f t="shared" si="11"/>
        <v>0</v>
      </c>
      <c r="X84" s="57"/>
      <c r="Y84" s="57">
        <f t="shared" si="7"/>
        <v>0</v>
      </c>
    </row>
    <row r="85" spans="9:25" ht="15.75" x14ac:dyDescent="0.25">
      <c r="I85" s="57">
        <f t="shared" si="8"/>
        <v>0</v>
      </c>
      <c r="J85" s="57">
        <f t="shared" si="3"/>
        <v>0</v>
      </c>
      <c r="K85" s="58">
        <f t="shared" si="4"/>
        <v>0</v>
      </c>
      <c r="L85" s="58">
        <f t="shared" si="5"/>
        <v>0</v>
      </c>
      <c r="M85" s="58">
        <f t="shared" si="9"/>
        <v>0</v>
      </c>
      <c r="N85" s="58">
        <f t="shared" si="6"/>
        <v>0</v>
      </c>
      <c r="O85" s="59"/>
      <c r="Q85" s="57">
        <v>0</v>
      </c>
      <c r="R85" s="57">
        <f t="shared" si="10"/>
        <v>0</v>
      </c>
      <c r="S85" s="57">
        <v>0</v>
      </c>
      <c r="T85" s="57">
        <v>0</v>
      </c>
      <c r="U85" s="57">
        <v>0</v>
      </c>
      <c r="V85" s="57">
        <v>0</v>
      </c>
      <c r="W85" s="57">
        <f t="shared" si="11"/>
        <v>0</v>
      </c>
      <c r="X85" s="57"/>
      <c r="Y85" s="57">
        <f t="shared" ref="Y85:Y148" si="12">SUM(Q85:X85)</f>
        <v>0</v>
      </c>
    </row>
    <row r="86" spans="9:25" ht="15.75" x14ac:dyDescent="0.25">
      <c r="I86" s="57">
        <f t="shared" si="8"/>
        <v>0</v>
      </c>
      <c r="J86" s="57">
        <f t="shared" ref="J86:J149" si="13">IF(I86&lt;&gt;0,N85,0)</f>
        <v>0</v>
      </c>
      <c r="K86" s="58">
        <f t="shared" ref="K86:K149" si="14">IF(I86&lt;&gt;0,J86*$K$16,0)</f>
        <v>0</v>
      </c>
      <c r="L86" s="58">
        <f t="shared" ref="L86:L149" si="15">IF(I86&lt;&gt;0,M86-K86,0)</f>
        <v>0</v>
      </c>
      <c r="M86" s="58">
        <f t="shared" si="9"/>
        <v>0</v>
      </c>
      <c r="N86" s="58">
        <f t="shared" ref="N86:N149" si="16">IF(I86&lt;&gt;0,J86-L86,0)</f>
        <v>0</v>
      </c>
      <c r="O86" s="59"/>
      <c r="Q86" s="57">
        <v>0</v>
      </c>
      <c r="R86" s="57">
        <f t="shared" si="10"/>
        <v>0</v>
      </c>
      <c r="S86" s="57">
        <v>0</v>
      </c>
      <c r="T86" s="57">
        <v>0</v>
      </c>
      <c r="U86" s="57">
        <v>0</v>
      </c>
      <c r="V86" s="57">
        <v>0</v>
      </c>
      <c r="W86" s="57">
        <f t="shared" si="11"/>
        <v>0</v>
      </c>
      <c r="X86" s="57"/>
      <c r="Y86" s="57">
        <f t="shared" si="12"/>
        <v>0</v>
      </c>
    </row>
    <row r="87" spans="9:25" ht="15.75" x14ac:dyDescent="0.25">
      <c r="I87" s="57">
        <f t="shared" ref="I87:I150" si="17">IF(AND(I86+1&lt;=$C$10,I86&lt;&gt;0),I86+1,0)</f>
        <v>0</v>
      </c>
      <c r="J87" s="57">
        <f t="shared" si="13"/>
        <v>0</v>
      </c>
      <c r="K87" s="58">
        <f t="shared" si="14"/>
        <v>0</v>
      </c>
      <c r="L87" s="58">
        <f t="shared" si="15"/>
        <v>0</v>
      </c>
      <c r="M87" s="58">
        <f t="shared" ref="M87:M150" si="18">IF(I87&lt;&gt;0,PMT($K$16,$C$10,-$C$9),0)</f>
        <v>0</v>
      </c>
      <c r="N87" s="58">
        <f t="shared" si="16"/>
        <v>0</v>
      </c>
      <c r="O87" s="59"/>
      <c r="Q87" s="57">
        <v>0</v>
      </c>
      <c r="R87" s="57">
        <f t="shared" ref="R87:R150" si="19">IF(M87=0,0,-M87)</f>
        <v>0</v>
      </c>
      <c r="S87" s="57">
        <v>0</v>
      </c>
      <c r="T87" s="57">
        <v>0</v>
      </c>
      <c r="U87" s="57">
        <v>0</v>
      </c>
      <c r="V87" s="57">
        <v>0</v>
      </c>
      <c r="W87" s="57">
        <f t="shared" ref="W87:W150" si="20">($W$19*N86)*-1</f>
        <v>0</v>
      </c>
      <c r="X87" s="57"/>
      <c r="Y87" s="57">
        <f t="shared" si="12"/>
        <v>0</v>
      </c>
    </row>
    <row r="88" spans="9:25" ht="15.75" x14ac:dyDescent="0.25">
      <c r="I88" s="57">
        <f t="shared" si="17"/>
        <v>0</v>
      </c>
      <c r="J88" s="57">
        <f t="shared" si="13"/>
        <v>0</v>
      </c>
      <c r="K88" s="58">
        <f t="shared" si="14"/>
        <v>0</v>
      </c>
      <c r="L88" s="58">
        <f t="shared" si="15"/>
        <v>0</v>
      </c>
      <c r="M88" s="58">
        <f t="shared" si="18"/>
        <v>0</v>
      </c>
      <c r="N88" s="58">
        <f t="shared" si="16"/>
        <v>0</v>
      </c>
      <c r="O88" s="59"/>
      <c r="Q88" s="57">
        <v>0</v>
      </c>
      <c r="R88" s="57">
        <f t="shared" si="19"/>
        <v>0</v>
      </c>
      <c r="S88" s="57">
        <v>0</v>
      </c>
      <c r="T88" s="57">
        <v>0</v>
      </c>
      <c r="U88" s="57">
        <v>0</v>
      </c>
      <c r="V88" s="57">
        <v>0</v>
      </c>
      <c r="W88" s="57">
        <f t="shared" si="20"/>
        <v>0</v>
      </c>
      <c r="X88" s="57"/>
      <c r="Y88" s="57">
        <f t="shared" si="12"/>
        <v>0</v>
      </c>
    </row>
    <row r="89" spans="9:25" ht="15.75" x14ac:dyDescent="0.25">
      <c r="I89" s="57">
        <f t="shared" si="17"/>
        <v>0</v>
      </c>
      <c r="J89" s="57">
        <f t="shared" si="13"/>
        <v>0</v>
      </c>
      <c r="K89" s="58">
        <f t="shared" si="14"/>
        <v>0</v>
      </c>
      <c r="L89" s="58">
        <f t="shared" si="15"/>
        <v>0</v>
      </c>
      <c r="M89" s="58">
        <f t="shared" si="18"/>
        <v>0</v>
      </c>
      <c r="N89" s="58">
        <f t="shared" si="16"/>
        <v>0</v>
      </c>
      <c r="O89" s="59"/>
      <c r="Q89" s="57">
        <v>0</v>
      </c>
      <c r="R89" s="57">
        <f t="shared" si="19"/>
        <v>0</v>
      </c>
      <c r="S89" s="57">
        <v>0</v>
      </c>
      <c r="T89" s="57">
        <v>0</v>
      </c>
      <c r="U89" s="57">
        <v>0</v>
      </c>
      <c r="V89" s="57">
        <v>0</v>
      </c>
      <c r="W89" s="57">
        <f t="shared" si="20"/>
        <v>0</v>
      </c>
      <c r="X89" s="57"/>
      <c r="Y89" s="57">
        <f t="shared" si="12"/>
        <v>0</v>
      </c>
    </row>
    <row r="90" spans="9:25" ht="15.75" x14ac:dyDescent="0.25">
      <c r="I90" s="57">
        <f t="shared" si="17"/>
        <v>0</v>
      </c>
      <c r="J90" s="57">
        <f t="shared" si="13"/>
        <v>0</v>
      </c>
      <c r="K90" s="58">
        <f t="shared" si="14"/>
        <v>0</v>
      </c>
      <c r="L90" s="58">
        <f t="shared" si="15"/>
        <v>0</v>
      </c>
      <c r="M90" s="58">
        <f t="shared" si="18"/>
        <v>0</v>
      </c>
      <c r="N90" s="58">
        <f t="shared" si="16"/>
        <v>0</v>
      </c>
      <c r="O90" s="59"/>
      <c r="Q90" s="57">
        <v>0</v>
      </c>
      <c r="R90" s="57">
        <f t="shared" si="19"/>
        <v>0</v>
      </c>
      <c r="S90" s="57">
        <v>0</v>
      </c>
      <c r="T90" s="57">
        <v>0</v>
      </c>
      <c r="U90" s="57">
        <v>0</v>
      </c>
      <c r="V90" s="57">
        <v>0</v>
      </c>
      <c r="W90" s="57">
        <f t="shared" si="20"/>
        <v>0</v>
      </c>
      <c r="X90" s="57"/>
      <c r="Y90" s="57">
        <f t="shared" si="12"/>
        <v>0</v>
      </c>
    </row>
    <row r="91" spans="9:25" ht="15.75" x14ac:dyDescent="0.25">
      <c r="I91" s="57">
        <f t="shared" si="17"/>
        <v>0</v>
      </c>
      <c r="J91" s="57">
        <f t="shared" si="13"/>
        <v>0</v>
      </c>
      <c r="K91" s="58">
        <f t="shared" si="14"/>
        <v>0</v>
      </c>
      <c r="L91" s="58">
        <f t="shared" si="15"/>
        <v>0</v>
      </c>
      <c r="M91" s="58">
        <f t="shared" si="18"/>
        <v>0</v>
      </c>
      <c r="N91" s="58">
        <f t="shared" si="16"/>
        <v>0</v>
      </c>
      <c r="O91" s="59"/>
      <c r="Q91" s="57">
        <v>0</v>
      </c>
      <c r="R91" s="57">
        <f t="shared" si="19"/>
        <v>0</v>
      </c>
      <c r="S91" s="57">
        <v>0</v>
      </c>
      <c r="T91" s="57">
        <v>0</v>
      </c>
      <c r="U91" s="57">
        <v>0</v>
      </c>
      <c r="V91" s="57">
        <v>0</v>
      </c>
      <c r="W91" s="57">
        <f t="shared" si="20"/>
        <v>0</v>
      </c>
      <c r="X91" s="57"/>
      <c r="Y91" s="57">
        <f t="shared" si="12"/>
        <v>0</v>
      </c>
    </row>
    <row r="92" spans="9:25" ht="15.75" x14ac:dyDescent="0.25">
      <c r="I92" s="57">
        <f t="shared" si="17"/>
        <v>0</v>
      </c>
      <c r="J92" s="57">
        <f t="shared" si="13"/>
        <v>0</v>
      </c>
      <c r="K92" s="58">
        <f t="shared" si="14"/>
        <v>0</v>
      </c>
      <c r="L92" s="58">
        <f t="shared" si="15"/>
        <v>0</v>
      </c>
      <c r="M92" s="58">
        <f t="shared" si="18"/>
        <v>0</v>
      </c>
      <c r="N92" s="58">
        <f t="shared" si="16"/>
        <v>0</v>
      </c>
      <c r="O92" s="59"/>
      <c r="Q92" s="57">
        <v>0</v>
      </c>
      <c r="R92" s="57">
        <f t="shared" si="19"/>
        <v>0</v>
      </c>
      <c r="S92" s="57">
        <v>0</v>
      </c>
      <c r="T92" s="57">
        <v>0</v>
      </c>
      <c r="U92" s="57">
        <v>0</v>
      </c>
      <c r="V92" s="57">
        <v>0</v>
      </c>
      <c r="W92" s="57">
        <f t="shared" si="20"/>
        <v>0</v>
      </c>
      <c r="X92" s="57"/>
      <c r="Y92" s="57">
        <f t="shared" si="12"/>
        <v>0</v>
      </c>
    </row>
    <row r="93" spans="9:25" ht="15.75" x14ac:dyDescent="0.25">
      <c r="I93" s="57">
        <f t="shared" si="17"/>
        <v>0</v>
      </c>
      <c r="J93" s="57">
        <f t="shared" si="13"/>
        <v>0</v>
      </c>
      <c r="K93" s="58">
        <f t="shared" si="14"/>
        <v>0</v>
      </c>
      <c r="L93" s="58">
        <f t="shared" si="15"/>
        <v>0</v>
      </c>
      <c r="M93" s="58">
        <f t="shared" si="18"/>
        <v>0</v>
      </c>
      <c r="N93" s="58">
        <f t="shared" si="16"/>
        <v>0</v>
      </c>
      <c r="O93" s="59"/>
      <c r="Q93" s="57">
        <v>0</v>
      </c>
      <c r="R93" s="57">
        <f t="shared" si="19"/>
        <v>0</v>
      </c>
      <c r="S93" s="57">
        <v>0</v>
      </c>
      <c r="T93" s="57">
        <v>0</v>
      </c>
      <c r="U93" s="57">
        <v>0</v>
      </c>
      <c r="V93" s="57">
        <v>0</v>
      </c>
      <c r="W93" s="57">
        <f t="shared" si="20"/>
        <v>0</v>
      </c>
      <c r="X93" s="57"/>
      <c r="Y93" s="57">
        <f t="shared" si="12"/>
        <v>0</v>
      </c>
    </row>
    <row r="94" spans="9:25" ht="15.75" x14ac:dyDescent="0.25">
      <c r="I94" s="57">
        <f t="shared" si="17"/>
        <v>0</v>
      </c>
      <c r="J94" s="57">
        <f t="shared" si="13"/>
        <v>0</v>
      </c>
      <c r="K94" s="58">
        <f t="shared" si="14"/>
        <v>0</v>
      </c>
      <c r="L94" s="58">
        <f t="shared" si="15"/>
        <v>0</v>
      </c>
      <c r="M94" s="58">
        <f t="shared" si="18"/>
        <v>0</v>
      </c>
      <c r="N94" s="58">
        <f t="shared" si="16"/>
        <v>0</v>
      </c>
      <c r="O94" s="59"/>
      <c r="Q94" s="57">
        <v>0</v>
      </c>
      <c r="R94" s="57">
        <f t="shared" si="19"/>
        <v>0</v>
      </c>
      <c r="S94" s="57">
        <v>0</v>
      </c>
      <c r="T94" s="57">
        <v>0</v>
      </c>
      <c r="U94" s="57">
        <v>0</v>
      </c>
      <c r="V94" s="57">
        <v>0</v>
      </c>
      <c r="W94" s="57">
        <f t="shared" si="20"/>
        <v>0</v>
      </c>
      <c r="X94" s="57"/>
      <c r="Y94" s="57">
        <f t="shared" si="12"/>
        <v>0</v>
      </c>
    </row>
    <row r="95" spans="9:25" ht="15.75" x14ac:dyDescent="0.25">
      <c r="I95" s="57">
        <f t="shared" si="17"/>
        <v>0</v>
      </c>
      <c r="J95" s="57">
        <f t="shared" si="13"/>
        <v>0</v>
      </c>
      <c r="K95" s="58">
        <f t="shared" si="14"/>
        <v>0</v>
      </c>
      <c r="L95" s="58">
        <f t="shared" si="15"/>
        <v>0</v>
      </c>
      <c r="M95" s="58">
        <f t="shared" si="18"/>
        <v>0</v>
      </c>
      <c r="N95" s="58">
        <f t="shared" si="16"/>
        <v>0</v>
      </c>
      <c r="O95" s="59"/>
      <c r="Q95" s="57">
        <v>0</v>
      </c>
      <c r="R95" s="57">
        <f t="shared" si="19"/>
        <v>0</v>
      </c>
      <c r="S95" s="57">
        <v>0</v>
      </c>
      <c r="T95" s="57">
        <v>0</v>
      </c>
      <c r="U95" s="57">
        <v>0</v>
      </c>
      <c r="V95" s="57">
        <v>0</v>
      </c>
      <c r="W95" s="57">
        <f t="shared" si="20"/>
        <v>0</v>
      </c>
      <c r="X95" s="57"/>
      <c r="Y95" s="57">
        <f t="shared" si="12"/>
        <v>0</v>
      </c>
    </row>
    <row r="96" spans="9:25" ht="15.75" x14ac:dyDescent="0.25">
      <c r="I96" s="57">
        <f t="shared" si="17"/>
        <v>0</v>
      </c>
      <c r="J96" s="57">
        <f t="shared" si="13"/>
        <v>0</v>
      </c>
      <c r="K96" s="58">
        <f t="shared" si="14"/>
        <v>0</v>
      </c>
      <c r="L96" s="58">
        <f t="shared" si="15"/>
        <v>0</v>
      </c>
      <c r="M96" s="58">
        <f t="shared" si="18"/>
        <v>0</v>
      </c>
      <c r="N96" s="58">
        <f t="shared" si="16"/>
        <v>0</v>
      </c>
      <c r="O96" s="59"/>
      <c r="Q96" s="57">
        <v>0</v>
      </c>
      <c r="R96" s="57">
        <f t="shared" si="19"/>
        <v>0</v>
      </c>
      <c r="S96" s="57">
        <v>0</v>
      </c>
      <c r="T96" s="57">
        <v>0</v>
      </c>
      <c r="U96" s="57">
        <v>0</v>
      </c>
      <c r="V96" s="57">
        <v>0</v>
      </c>
      <c r="W96" s="57">
        <f t="shared" si="20"/>
        <v>0</v>
      </c>
      <c r="X96" s="57"/>
      <c r="Y96" s="57">
        <f t="shared" si="12"/>
        <v>0</v>
      </c>
    </row>
    <row r="97" spans="9:25" ht="15.75" x14ac:dyDescent="0.25">
      <c r="I97" s="57">
        <f t="shared" si="17"/>
        <v>0</v>
      </c>
      <c r="J97" s="57">
        <f t="shared" si="13"/>
        <v>0</v>
      </c>
      <c r="K97" s="58">
        <f t="shared" si="14"/>
        <v>0</v>
      </c>
      <c r="L97" s="58">
        <f t="shared" si="15"/>
        <v>0</v>
      </c>
      <c r="M97" s="58">
        <f t="shared" si="18"/>
        <v>0</v>
      </c>
      <c r="N97" s="58">
        <f t="shared" si="16"/>
        <v>0</v>
      </c>
      <c r="O97" s="59"/>
      <c r="Q97" s="57">
        <v>0</v>
      </c>
      <c r="R97" s="57">
        <f t="shared" si="19"/>
        <v>0</v>
      </c>
      <c r="S97" s="57">
        <v>0</v>
      </c>
      <c r="T97" s="57">
        <v>0</v>
      </c>
      <c r="U97" s="57">
        <v>0</v>
      </c>
      <c r="V97" s="57">
        <v>0</v>
      </c>
      <c r="W97" s="57">
        <f t="shared" si="20"/>
        <v>0</v>
      </c>
      <c r="X97" s="57"/>
      <c r="Y97" s="57">
        <f t="shared" si="12"/>
        <v>0</v>
      </c>
    </row>
    <row r="98" spans="9:25" ht="15.75" x14ac:dyDescent="0.25">
      <c r="I98" s="57">
        <f t="shared" si="17"/>
        <v>0</v>
      </c>
      <c r="J98" s="57">
        <f t="shared" si="13"/>
        <v>0</v>
      </c>
      <c r="K98" s="58">
        <f t="shared" si="14"/>
        <v>0</v>
      </c>
      <c r="L98" s="58">
        <f t="shared" si="15"/>
        <v>0</v>
      </c>
      <c r="M98" s="58">
        <f t="shared" si="18"/>
        <v>0</v>
      </c>
      <c r="N98" s="58">
        <f t="shared" si="16"/>
        <v>0</v>
      </c>
      <c r="O98" s="59"/>
      <c r="Q98" s="57">
        <v>0</v>
      </c>
      <c r="R98" s="57">
        <f t="shared" si="19"/>
        <v>0</v>
      </c>
      <c r="S98" s="57">
        <v>0</v>
      </c>
      <c r="T98" s="57">
        <v>0</v>
      </c>
      <c r="U98" s="57">
        <v>0</v>
      </c>
      <c r="V98" s="57">
        <v>0</v>
      </c>
      <c r="W98" s="57">
        <f t="shared" si="20"/>
        <v>0</v>
      </c>
      <c r="X98" s="57"/>
      <c r="Y98" s="57">
        <f t="shared" si="12"/>
        <v>0</v>
      </c>
    </row>
    <row r="99" spans="9:25" ht="15.75" x14ac:dyDescent="0.25">
      <c r="I99" s="57">
        <f t="shared" si="17"/>
        <v>0</v>
      </c>
      <c r="J99" s="57">
        <f t="shared" si="13"/>
        <v>0</v>
      </c>
      <c r="K99" s="58">
        <f t="shared" si="14"/>
        <v>0</v>
      </c>
      <c r="L99" s="58">
        <f t="shared" si="15"/>
        <v>0</v>
      </c>
      <c r="M99" s="58">
        <f t="shared" si="18"/>
        <v>0</v>
      </c>
      <c r="N99" s="58">
        <f t="shared" si="16"/>
        <v>0</v>
      </c>
      <c r="O99" s="59"/>
      <c r="Q99" s="57">
        <v>0</v>
      </c>
      <c r="R99" s="57">
        <f t="shared" si="19"/>
        <v>0</v>
      </c>
      <c r="S99" s="57">
        <v>0</v>
      </c>
      <c r="T99" s="57">
        <v>0</v>
      </c>
      <c r="U99" s="57">
        <v>0</v>
      </c>
      <c r="V99" s="57">
        <v>0</v>
      </c>
      <c r="W99" s="57">
        <f t="shared" si="20"/>
        <v>0</v>
      </c>
      <c r="X99" s="57"/>
      <c r="Y99" s="57">
        <f t="shared" si="12"/>
        <v>0</v>
      </c>
    </row>
    <row r="100" spans="9:25" ht="15.75" x14ac:dyDescent="0.25">
      <c r="I100" s="57">
        <f t="shared" si="17"/>
        <v>0</v>
      </c>
      <c r="J100" s="57">
        <f t="shared" si="13"/>
        <v>0</v>
      </c>
      <c r="K100" s="58">
        <f t="shared" si="14"/>
        <v>0</v>
      </c>
      <c r="L100" s="58">
        <f t="shared" si="15"/>
        <v>0</v>
      </c>
      <c r="M100" s="58">
        <f t="shared" si="18"/>
        <v>0</v>
      </c>
      <c r="N100" s="58">
        <f t="shared" si="16"/>
        <v>0</v>
      </c>
      <c r="O100" s="59"/>
      <c r="Q100" s="57">
        <v>0</v>
      </c>
      <c r="R100" s="57">
        <f t="shared" si="19"/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f t="shared" si="20"/>
        <v>0</v>
      </c>
      <c r="X100" s="57"/>
      <c r="Y100" s="57">
        <f t="shared" si="12"/>
        <v>0</v>
      </c>
    </row>
    <row r="101" spans="9:25" ht="15.75" x14ac:dyDescent="0.25">
      <c r="I101" s="57">
        <f t="shared" si="17"/>
        <v>0</v>
      </c>
      <c r="J101" s="57">
        <f t="shared" si="13"/>
        <v>0</v>
      </c>
      <c r="K101" s="58">
        <f t="shared" si="14"/>
        <v>0</v>
      </c>
      <c r="L101" s="58">
        <f t="shared" si="15"/>
        <v>0</v>
      </c>
      <c r="M101" s="58">
        <f t="shared" si="18"/>
        <v>0</v>
      </c>
      <c r="N101" s="58">
        <f t="shared" si="16"/>
        <v>0</v>
      </c>
      <c r="O101" s="59"/>
      <c r="Q101" s="57">
        <v>0</v>
      </c>
      <c r="R101" s="57">
        <f t="shared" si="19"/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f t="shared" si="20"/>
        <v>0</v>
      </c>
      <c r="X101" s="57"/>
      <c r="Y101" s="57">
        <f t="shared" si="12"/>
        <v>0</v>
      </c>
    </row>
    <row r="102" spans="9:25" ht="15.75" x14ac:dyDescent="0.25">
      <c r="I102" s="57">
        <f t="shared" si="17"/>
        <v>0</v>
      </c>
      <c r="J102" s="57">
        <f t="shared" si="13"/>
        <v>0</v>
      </c>
      <c r="K102" s="58">
        <f t="shared" si="14"/>
        <v>0</v>
      </c>
      <c r="L102" s="58">
        <f t="shared" si="15"/>
        <v>0</v>
      </c>
      <c r="M102" s="58">
        <f t="shared" si="18"/>
        <v>0</v>
      </c>
      <c r="N102" s="58">
        <f t="shared" si="16"/>
        <v>0</v>
      </c>
      <c r="O102" s="59"/>
      <c r="Q102" s="57">
        <v>0</v>
      </c>
      <c r="R102" s="57">
        <f t="shared" si="19"/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f t="shared" si="20"/>
        <v>0</v>
      </c>
      <c r="X102" s="57"/>
      <c r="Y102" s="57">
        <f t="shared" si="12"/>
        <v>0</v>
      </c>
    </row>
    <row r="103" spans="9:25" ht="15.75" x14ac:dyDescent="0.25">
      <c r="I103" s="57">
        <f t="shared" si="17"/>
        <v>0</v>
      </c>
      <c r="J103" s="57">
        <f t="shared" si="13"/>
        <v>0</v>
      </c>
      <c r="K103" s="58">
        <f t="shared" si="14"/>
        <v>0</v>
      </c>
      <c r="L103" s="58">
        <f t="shared" si="15"/>
        <v>0</v>
      </c>
      <c r="M103" s="58">
        <f t="shared" si="18"/>
        <v>0</v>
      </c>
      <c r="N103" s="58">
        <f t="shared" si="16"/>
        <v>0</v>
      </c>
      <c r="O103" s="59"/>
      <c r="Q103" s="57">
        <v>0</v>
      </c>
      <c r="R103" s="57">
        <f t="shared" si="19"/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f t="shared" si="20"/>
        <v>0</v>
      </c>
      <c r="X103" s="57"/>
      <c r="Y103" s="57">
        <f t="shared" si="12"/>
        <v>0</v>
      </c>
    </row>
    <row r="104" spans="9:25" ht="15.75" x14ac:dyDescent="0.25">
      <c r="I104" s="57">
        <f t="shared" si="17"/>
        <v>0</v>
      </c>
      <c r="J104" s="57">
        <f t="shared" si="13"/>
        <v>0</v>
      </c>
      <c r="K104" s="58">
        <f t="shared" si="14"/>
        <v>0</v>
      </c>
      <c r="L104" s="58">
        <f t="shared" si="15"/>
        <v>0</v>
      </c>
      <c r="M104" s="58">
        <f t="shared" si="18"/>
        <v>0</v>
      </c>
      <c r="N104" s="58">
        <f t="shared" si="16"/>
        <v>0</v>
      </c>
      <c r="O104" s="59"/>
      <c r="Q104" s="57">
        <v>0</v>
      </c>
      <c r="R104" s="57">
        <f t="shared" si="19"/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f t="shared" si="20"/>
        <v>0</v>
      </c>
      <c r="X104" s="57"/>
      <c r="Y104" s="57">
        <f t="shared" si="12"/>
        <v>0</v>
      </c>
    </row>
    <row r="105" spans="9:25" ht="15.75" x14ac:dyDescent="0.25">
      <c r="I105" s="57">
        <f t="shared" si="17"/>
        <v>0</v>
      </c>
      <c r="J105" s="57">
        <f t="shared" si="13"/>
        <v>0</v>
      </c>
      <c r="K105" s="58">
        <f t="shared" si="14"/>
        <v>0</v>
      </c>
      <c r="L105" s="58">
        <f t="shared" si="15"/>
        <v>0</v>
      </c>
      <c r="M105" s="58">
        <f t="shared" si="18"/>
        <v>0</v>
      </c>
      <c r="N105" s="58">
        <f t="shared" si="16"/>
        <v>0</v>
      </c>
      <c r="O105" s="59"/>
      <c r="Q105" s="57">
        <v>0</v>
      </c>
      <c r="R105" s="57">
        <f t="shared" si="19"/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f t="shared" si="20"/>
        <v>0</v>
      </c>
      <c r="X105" s="57"/>
      <c r="Y105" s="57">
        <f t="shared" si="12"/>
        <v>0</v>
      </c>
    </row>
    <row r="106" spans="9:25" ht="15.75" x14ac:dyDescent="0.25">
      <c r="I106" s="57">
        <f t="shared" si="17"/>
        <v>0</v>
      </c>
      <c r="J106" s="57">
        <f t="shared" si="13"/>
        <v>0</v>
      </c>
      <c r="K106" s="58">
        <f t="shared" si="14"/>
        <v>0</v>
      </c>
      <c r="L106" s="58">
        <f t="shared" si="15"/>
        <v>0</v>
      </c>
      <c r="M106" s="58">
        <f t="shared" si="18"/>
        <v>0</v>
      </c>
      <c r="N106" s="58">
        <f t="shared" si="16"/>
        <v>0</v>
      </c>
      <c r="O106" s="59"/>
      <c r="Q106" s="57">
        <v>0</v>
      </c>
      <c r="R106" s="57">
        <f t="shared" si="19"/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f t="shared" si="20"/>
        <v>0</v>
      </c>
      <c r="X106" s="57"/>
      <c r="Y106" s="57">
        <f t="shared" si="12"/>
        <v>0</v>
      </c>
    </row>
    <row r="107" spans="9:25" ht="15.75" x14ac:dyDescent="0.25">
      <c r="I107" s="57">
        <f t="shared" si="17"/>
        <v>0</v>
      </c>
      <c r="J107" s="57">
        <f t="shared" si="13"/>
        <v>0</v>
      </c>
      <c r="K107" s="58">
        <f t="shared" si="14"/>
        <v>0</v>
      </c>
      <c r="L107" s="58">
        <f t="shared" si="15"/>
        <v>0</v>
      </c>
      <c r="M107" s="58">
        <f t="shared" si="18"/>
        <v>0</v>
      </c>
      <c r="N107" s="58">
        <f t="shared" si="16"/>
        <v>0</v>
      </c>
      <c r="O107" s="59"/>
      <c r="Q107" s="57">
        <v>0</v>
      </c>
      <c r="R107" s="57">
        <f t="shared" si="19"/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f t="shared" si="20"/>
        <v>0</v>
      </c>
      <c r="X107" s="57"/>
      <c r="Y107" s="57">
        <f t="shared" si="12"/>
        <v>0</v>
      </c>
    </row>
    <row r="108" spans="9:25" ht="15.75" x14ac:dyDescent="0.25">
      <c r="I108" s="57">
        <f t="shared" si="17"/>
        <v>0</v>
      </c>
      <c r="J108" s="57">
        <f t="shared" si="13"/>
        <v>0</v>
      </c>
      <c r="K108" s="58">
        <f t="shared" si="14"/>
        <v>0</v>
      </c>
      <c r="L108" s="58">
        <f t="shared" si="15"/>
        <v>0</v>
      </c>
      <c r="M108" s="58">
        <f t="shared" si="18"/>
        <v>0</v>
      </c>
      <c r="N108" s="58">
        <f t="shared" si="16"/>
        <v>0</v>
      </c>
      <c r="O108" s="59"/>
      <c r="Q108" s="57">
        <v>0</v>
      </c>
      <c r="R108" s="57">
        <f t="shared" si="19"/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f t="shared" si="20"/>
        <v>0</v>
      </c>
      <c r="X108" s="57"/>
      <c r="Y108" s="57">
        <f t="shared" si="12"/>
        <v>0</v>
      </c>
    </row>
    <row r="109" spans="9:25" ht="15.75" x14ac:dyDescent="0.25">
      <c r="I109" s="57">
        <f t="shared" si="17"/>
        <v>0</v>
      </c>
      <c r="J109" s="57">
        <f t="shared" si="13"/>
        <v>0</v>
      </c>
      <c r="K109" s="58">
        <f t="shared" si="14"/>
        <v>0</v>
      </c>
      <c r="L109" s="58">
        <f t="shared" si="15"/>
        <v>0</v>
      </c>
      <c r="M109" s="58">
        <f t="shared" si="18"/>
        <v>0</v>
      </c>
      <c r="N109" s="58">
        <f t="shared" si="16"/>
        <v>0</v>
      </c>
      <c r="O109" s="59"/>
      <c r="Q109" s="57">
        <v>0</v>
      </c>
      <c r="R109" s="57">
        <f t="shared" si="19"/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f t="shared" si="20"/>
        <v>0</v>
      </c>
      <c r="X109" s="57"/>
      <c r="Y109" s="57">
        <f t="shared" si="12"/>
        <v>0</v>
      </c>
    </row>
    <row r="110" spans="9:25" ht="15.75" x14ac:dyDescent="0.25">
      <c r="I110" s="57">
        <f t="shared" si="17"/>
        <v>0</v>
      </c>
      <c r="J110" s="57">
        <f t="shared" si="13"/>
        <v>0</v>
      </c>
      <c r="K110" s="58">
        <f t="shared" si="14"/>
        <v>0</v>
      </c>
      <c r="L110" s="58">
        <f t="shared" si="15"/>
        <v>0</v>
      </c>
      <c r="M110" s="58">
        <f t="shared" si="18"/>
        <v>0</v>
      </c>
      <c r="N110" s="58">
        <f t="shared" si="16"/>
        <v>0</v>
      </c>
      <c r="O110" s="59"/>
      <c r="Q110" s="57">
        <v>0</v>
      </c>
      <c r="R110" s="57">
        <f t="shared" si="19"/>
        <v>0</v>
      </c>
      <c r="S110" s="57">
        <v>0</v>
      </c>
      <c r="T110" s="57">
        <v>0</v>
      </c>
      <c r="U110" s="57">
        <v>0</v>
      </c>
      <c r="V110" s="57">
        <v>0</v>
      </c>
      <c r="W110" s="57">
        <f t="shared" si="20"/>
        <v>0</v>
      </c>
      <c r="X110" s="57"/>
      <c r="Y110" s="57">
        <f t="shared" si="12"/>
        <v>0</v>
      </c>
    </row>
    <row r="111" spans="9:25" ht="15.75" x14ac:dyDescent="0.25">
      <c r="I111" s="57">
        <f t="shared" si="17"/>
        <v>0</v>
      </c>
      <c r="J111" s="57">
        <f t="shared" si="13"/>
        <v>0</v>
      </c>
      <c r="K111" s="58">
        <f t="shared" si="14"/>
        <v>0</v>
      </c>
      <c r="L111" s="58">
        <f t="shared" si="15"/>
        <v>0</v>
      </c>
      <c r="M111" s="58">
        <f t="shared" si="18"/>
        <v>0</v>
      </c>
      <c r="N111" s="58">
        <f t="shared" si="16"/>
        <v>0</v>
      </c>
      <c r="O111" s="59"/>
      <c r="Q111" s="57">
        <v>0</v>
      </c>
      <c r="R111" s="57">
        <f t="shared" si="19"/>
        <v>0</v>
      </c>
      <c r="S111" s="57">
        <v>0</v>
      </c>
      <c r="T111" s="57">
        <v>0</v>
      </c>
      <c r="U111" s="57">
        <v>0</v>
      </c>
      <c r="V111" s="57">
        <v>0</v>
      </c>
      <c r="W111" s="57">
        <f t="shared" si="20"/>
        <v>0</v>
      </c>
      <c r="X111" s="57"/>
      <c r="Y111" s="57">
        <f t="shared" si="12"/>
        <v>0</v>
      </c>
    </row>
    <row r="112" spans="9:25" ht="15.75" x14ac:dyDescent="0.25">
      <c r="I112" s="57">
        <f t="shared" si="17"/>
        <v>0</v>
      </c>
      <c r="J112" s="57">
        <f t="shared" si="13"/>
        <v>0</v>
      </c>
      <c r="K112" s="58">
        <f t="shared" si="14"/>
        <v>0</v>
      </c>
      <c r="L112" s="58">
        <f t="shared" si="15"/>
        <v>0</v>
      </c>
      <c r="M112" s="58">
        <f t="shared" si="18"/>
        <v>0</v>
      </c>
      <c r="N112" s="58">
        <f t="shared" si="16"/>
        <v>0</v>
      </c>
      <c r="O112" s="59"/>
      <c r="Q112" s="57">
        <v>0</v>
      </c>
      <c r="R112" s="57">
        <f t="shared" si="19"/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f t="shared" si="20"/>
        <v>0</v>
      </c>
      <c r="X112" s="57"/>
      <c r="Y112" s="57">
        <f t="shared" si="12"/>
        <v>0</v>
      </c>
    </row>
    <row r="113" spans="9:25" ht="15.75" x14ac:dyDescent="0.25">
      <c r="I113" s="57">
        <f t="shared" si="17"/>
        <v>0</v>
      </c>
      <c r="J113" s="57">
        <f t="shared" si="13"/>
        <v>0</v>
      </c>
      <c r="K113" s="58">
        <f t="shared" si="14"/>
        <v>0</v>
      </c>
      <c r="L113" s="58">
        <f t="shared" si="15"/>
        <v>0</v>
      </c>
      <c r="M113" s="58">
        <f t="shared" si="18"/>
        <v>0</v>
      </c>
      <c r="N113" s="58">
        <f t="shared" si="16"/>
        <v>0</v>
      </c>
      <c r="O113" s="59"/>
      <c r="Q113" s="57">
        <v>0</v>
      </c>
      <c r="R113" s="57">
        <f t="shared" si="19"/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f t="shared" si="20"/>
        <v>0</v>
      </c>
      <c r="X113" s="57"/>
      <c r="Y113" s="57">
        <f t="shared" si="12"/>
        <v>0</v>
      </c>
    </row>
    <row r="114" spans="9:25" ht="15.75" x14ac:dyDescent="0.25">
      <c r="I114" s="57">
        <f t="shared" si="17"/>
        <v>0</v>
      </c>
      <c r="J114" s="57">
        <f t="shared" si="13"/>
        <v>0</v>
      </c>
      <c r="K114" s="58">
        <f t="shared" si="14"/>
        <v>0</v>
      </c>
      <c r="L114" s="58">
        <f t="shared" si="15"/>
        <v>0</v>
      </c>
      <c r="M114" s="58">
        <f t="shared" si="18"/>
        <v>0</v>
      </c>
      <c r="N114" s="58">
        <f t="shared" si="16"/>
        <v>0</v>
      </c>
      <c r="O114" s="59"/>
      <c r="Q114" s="57">
        <v>0</v>
      </c>
      <c r="R114" s="57">
        <f t="shared" si="19"/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f t="shared" si="20"/>
        <v>0</v>
      </c>
      <c r="X114" s="57"/>
      <c r="Y114" s="57">
        <f t="shared" si="12"/>
        <v>0</v>
      </c>
    </row>
    <row r="115" spans="9:25" ht="15.75" x14ac:dyDescent="0.25">
      <c r="I115" s="57">
        <f t="shared" si="17"/>
        <v>0</v>
      </c>
      <c r="J115" s="57">
        <f t="shared" si="13"/>
        <v>0</v>
      </c>
      <c r="K115" s="58">
        <f t="shared" si="14"/>
        <v>0</v>
      </c>
      <c r="L115" s="58">
        <f t="shared" si="15"/>
        <v>0</v>
      </c>
      <c r="M115" s="58">
        <f t="shared" si="18"/>
        <v>0</v>
      </c>
      <c r="N115" s="58">
        <f t="shared" si="16"/>
        <v>0</v>
      </c>
      <c r="O115" s="59"/>
      <c r="Q115" s="57">
        <v>0</v>
      </c>
      <c r="R115" s="57">
        <f t="shared" si="19"/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f t="shared" si="20"/>
        <v>0</v>
      </c>
      <c r="X115" s="57"/>
      <c r="Y115" s="57">
        <f t="shared" si="12"/>
        <v>0</v>
      </c>
    </row>
    <row r="116" spans="9:25" ht="15.75" x14ac:dyDescent="0.25">
      <c r="I116" s="57">
        <f t="shared" si="17"/>
        <v>0</v>
      </c>
      <c r="J116" s="57">
        <f t="shared" si="13"/>
        <v>0</v>
      </c>
      <c r="K116" s="58">
        <f t="shared" si="14"/>
        <v>0</v>
      </c>
      <c r="L116" s="58">
        <f t="shared" si="15"/>
        <v>0</v>
      </c>
      <c r="M116" s="58">
        <f t="shared" si="18"/>
        <v>0</v>
      </c>
      <c r="N116" s="58">
        <f t="shared" si="16"/>
        <v>0</v>
      </c>
      <c r="O116" s="59"/>
      <c r="Q116" s="57">
        <v>0</v>
      </c>
      <c r="R116" s="57">
        <f t="shared" si="19"/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f t="shared" si="20"/>
        <v>0</v>
      </c>
      <c r="X116" s="57"/>
      <c r="Y116" s="57">
        <f t="shared" si="12"/>
        <v>0</v>
      </c>
    </row>
    <row r="117" spans="9:25" ht="15.75" x14ac:dyDescent="0.25">
      <c r="I117" s="57">
        <f t="shared" si="17"/>
        <v>0</v>
      </c>
      <c r="J117" s="57">
        <f t="shared" si="13"/>
        <v>0</v>
      </c>
      <c r="K117" s="58">
        <f t="shared" si="14"/>
        <v>0</v>
      </c>
      <c r="L117" s="58">
        <f t="shared" si="15"/>
        <v>0</v>
      </c>
      <c r="M117" s="58">
        <f t="shared" si="18"/>
        <v>0</v>
      </c>
      <c r="N117" s="58">
        <f t="shared" si="16"/>
        <v>0</v>
      </c>
      <c r="O117" s="59"/>
      <c r="Q117" s="57">
        <v>0</v>
      </c>
      <c r="R117" s="57">
        <f t="shared" si="19"/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f t="shared" si="20"/>
        <v>0</v>
      </c>
      <c r="X117" s="57"/>
      <c r="Y117" s="57">
        <f t="shared" si="12"/>
        <v>0</v>
      </c>
    </row>
    <row r="118" spans="9:25" ht="15.75" x14ac:dyDescent="0.25">
      <c r="I118" s="57">
        <f t="shared" si="17"/>
        <v>0</v>
      </c>
      <c r="J118" s="57">
        <f t="shared" si="13"/>
        <v>0</v>
      </c>
      <c r="K118" s="58">
        <f t="shared" si="14"/>
        <v>0</v>
      </c>
      <c r="L118" s="58">
        <f t="shared" si="15"/>
        <v>0</v>
      </c>
      <c r="M118" s="58">
        <f t="shared" si="18"/>
        <v>0</v>
      </c>
      <c r="N118" s="58">
        <f t="shared" si="16"/>
        <v>0</v>
      </c>
      <c r="O118" s="59"/>
      <c r="Q118" s="57">
        <v>0</v>
      </c>
      <c r="R118" s="57">
        <f t="shared" si="19"/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f t="shared" si="20"/>
        <v>0</v>
      </c>
      <c r="X118" s="57"/>
      <c r="Y118" s="57">
        <f t="shared" si="12"/>
        <v>0</v>
      </c>
    </row>
    <row r="119" spans="9:25" ht="15.75" x14ac:dyDescent="0.25">
      <c r="I119" s="57">
        <f t="shared" si="17"/>
        <v>0</v>
      </c>
      <c r="J119" s="57">
        <f t="shared" si="13"/>
        <v>0</v>
      </c>
      <c r="K119" s="58">
        <f t="shared" si="14"/>
        <v>0</v>
      </c>
      <c r="L119" s="58">
        <f t="shared" si="15"/>
        <v>0</v>
      </c>
      <c r="M119" s="58">
        <f t="shared" si="18"/>
        <v>0</v>
      </c>
      <c r="N119" s="58">
        <f t="shared" si="16"/>
        <v>0</v>
      </c>
      <c r="O119" s="59"/>
      <c r="Q119" s="57">
        <v>0</v>
      </c>
      <c r="R119" s="57">
        <f t="shared" si="19"/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f t="shared" si="20"/>
        <v>0</v>
      </c>
      <c r="X119" s="57"/>
      <c r="Y119" s="57">
        <f t="shared" si="12"/>
        <v>0</v>
      </c>
    </row>
    <row r="120" spans="9:25" ht="15.75" x14ac:dyDescent="0.25">
      <c r="I120" s="57">
        <f t="shared" si="17"/>
        <v>0</v>
      </c>
      <c r="J120" s="57">
        <f t="shared" si="13"/>
        <v>0</v>
      </c>
      <c r="K120" s="58">
        <f t="shared" si="14"/>
        <v>0</v>
      </c>
      <c r="L120" s="58">
        <f t="shared" si="15"/>
        <v>0</v>
      </c>
      <c r="M120" s="58">
        <f t="shared" si="18"/>
        <v>0</v>
      </c>
      <c r="N120" s="58">
        <f t="shared" si="16"/>
        <v>0</v>
      </c>
      <c r="O120" s="59"/>
      <c r="Q120" s="57">
        <v>0</v>
      </c>
      <c r="R120" s="57">
        <f t="shared" si="19"/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f t="shared" si="20"/>
        <v>0</v>
      </c>
      <c r="X120" s="57"/>
      <c r="Y120" s="57">
        <f t="shared" si="12"/>
        <v>0</v>
      </c>
    </row>
    <row r="121" spans="9:25" ht="15.75" x14ac:dyDescent="0.25">
      <c r="I121" s="57">
        <f t="shared" si="17"/>
        <v>0</v>
      </c>
      <c r="J121" s="57">
        <f t="shared" si="13"/>
        <v>0</v>
      </c>
      <c r="K121" s="58">
        <f t="shared" si="14"/>
        <v>0</v>
      </c>
      <c r="L121" s="58">
        <f t="shared" si="15"/>
        <v>0</v>
      </c>
      <c r="M121" s="58">
        <f t="shared" si="18"/>
        <v>0</v>
      </c>
      <c r="N121" s="58">
        <f t="shared" si="16"/>
        <v>0</v>
      </c>
      <c r="O121" s="59"/>
      <c r="Q121" s="57">
        <v>0</v>
      </c>
      <c r="R121" s="57">
        <f t="shared" si="19"/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f t="shared" si="20"/>
        <v>0</v>
      </c>
      <c r="X121" s="57"/>
      <c r="Y121" s="57">
        <f t="shared" si="12"/>
        <v>0</v>
      </c>
    </row>
    <row r="122" spans="9:25" ht="15.75" x14ac:dyDescent="0.25">
      <c r="I122" s="57">
        <f t="shared" si="17"/>
        <v>0</v>
      </c>
      <c r="J122" s="57">
        <f t="shared" si="13"/>
        <v>0</v>
      </c>
      <c r="K122" s="58">
        <f t="shared" si="14"/>
        <v>0</v>
      </c>
      <c r="L122" s="58">
        <f t="shared" si="15"/>
        <v>0</v>
      </c>
      <c r="M122" s="58">
        <f t="shared" si="18"/>
        <v>0</v>
      </c>
      <c r="N122" s="58">
        <f t="shared" si="16"/>
        <v>0</v>
      </c>
      <c r="O122" s="59"/>
      <c r="Q122" s="57">
        <v>0</v>
      </c>
      <c r="R122" s="57">
        <f t="shared" si="19"/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f t="shared" si="20"/>
        <v>0</v>
      </c>
      <c r="X122" s="57"/>
      <c r="Y122" s="57">
        <f t="shared" si="12"/>
        <v>0</v>
      </c>
    </row>
    <row r="123" spans="9:25" ht="15.75" x14ac:dyDescent="0.25">
      <c r="I123" s="57">
        <f t="shared" si="17"/>
        <v>0</v>
      </c>
      <c r="J123" s="57">
        <f t="shared" si="13"/>
        <v>0</v>
      </c>
      <c r="K123" s="58">
        <f t="shared" si="14"/>
        <v>0</v>
      </c>
      <c r="L123" s="58">
        <f t="shared" si="15"/>
        <v>0</v>
      </c>
      <c r="M123" s="58">
        <f t="shared" si="18"/>
        <v>0</v>
      </c>
      <c r="N123" s="58">
        <f t="shared" si="16"/>
        <v>0</v>
      </c>
      <c r="O123" s="59"/>
      <c r="Q123" s="57">
        <v>0</v>
      </c>
      <c r="R123" s="57">
        <f t="shared" si="19"/>
        <v>0</v>
      </c>
      <c r="S123" s="57">
        <v>0</v>
      </c>
      <c r="T123" s="57">
        <v>0</v>
      </c>
      <c r="U123" s="57">
        <v>0</v>
      </c>
      <c r="V123" s="57">
        <v>0</v>
      </c>
      <c r="W123" s="57">
        <f t="shared" si="20"/>
        <v>0</v>
      </c>
      <c r="X123" s="57"/>
      <c r="Y123" s="57">
        <f t="shared" si="12"/>
        <v>0</v>
      </c>
    </row>
    <row r="124" spans="9:25" ht="15.75" x14ac:dyDescent="0.25">
      <c r="I124" s="57">
        <f t="shared" si="17"/>
        <v>0</v>
      </c>
      <c r="J124" s="57">
        <f t="shared" si="13"/>
        <v>0</v>
      </c>
      <c r="K124" s="58">
        <f t="shared" si="14"/>
        <v>0</v>
      </c>
      <c r="L124" s="58">
        <f t="shared" si="15"/>
        <v>0</v>
      </c>
      <c r="M124" s="58">
        <f t="shared" si="18"/>
        <v>0</v>
      </c>
      <c r="N124" s="58">
        <f t="shared" si="16"/>
        <v>0</v>
      </c>
      <c r="O124" s="59"/>
      <c r="Q124" s="57">
        <v>0</v>
      </c>
      <c r="R124" s="57">
        <f t="shared" si="19"/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f t="shared" si="20"/>
        <v>0</v>
      </c>
      <c r="X124" s="57"/>
      <c r="Y124" s="57">
        <f t="shared" si="12"/>
        <v>0</v>
      </c>
    </row>
    <row r="125" spans="9:25" ht="15.75" x14ac:dyDescent="0.25">
      <c r="I125" s="57">
        <f t="shared" si="17"/>
        <v>0</v>
      </c>
      <c r="J125" s="57">
        <f t="shared" si="13"/>
        <v>0</v>
      </c>
      <c r="K125" s="58">
        <f t="shared" si="14"/>
        <v>0</v>
      </c>
      <c r="L125" s="58">
        <f t="shared" si="15"/>
        <v>0</v>
      </c>
      <c r="M125" s="58">
        <f t="shared" si="18"/>
        <v>0</v>
      </c>
      <c r="N125" s="58">
        <f t="shared" si="16"/>
        <v>0</v>
      </c>
      <c r="O125" s="59"/>
      <c r="Q125" s="57">
        <v>0</v>
      </c>
      <c r="R125" s="57">
        <f t="shared" si="19"/>
        <v>0</v>
      </c>
      <c r="S125" s="57">
        <v>0</v>
      </c>
      <c r="T125" s="57">
        <v>0</v>
      </c>
      <c r="U125" s="57">
        <v>0</v>
      </c>
      <c r="V125" s="57">
        <v>0</v>
      </c>
      <c r="W125" s="57">
        <f t="shared" si="20"/>
        <v>0</v>
      </c>
      <c r="X125" s="57"/>
      <c r="Y125" s="57">
        <f t="shared" si="12"/>
        <v>0</v>
      </c>
    </row>
    <row r="126" spans="9:25" ht="15.75" x14ac:dyDescent="0.25">
      <c r="I126" s="57">
        <f t="shared" si="17"/>
        <v>0</v>
      </c>
      <c r="J126" s="57">
        <f t="shared" si="13"/>
        <v>0</v>
      </c>
      <c r="K126" s="58">
        <f t="shared" si="14"/>
        <v>0</v>
      </c>
      <c r="L126" s="58">
        <f t="shared" si="15"/>
        <v>0</v>
      </c>
      <c r="M126" s="58">
        <f t="shared" si="18"/>
        <v>0</v>
      </c>
      <c r="N126" s="58">
        <f t="shared" si="16"/>
        <v>0</v>
      </c>
      <c r="O126" s="59"/>
      <c r="Q126" s="57">
        <v>0</v>
      </c>
      <c r="R126" s="57">
        <f t="shared" si="19"/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f t="shared" si="20"/>
        <v>0</v>
      </c>
      <c r="X126" s="57"/>
      <c r="Y126" s="57">
        <f t="shared" si="12"/>
        <v>0</v>
      </c>
    </row>
    <row r="127" spans="9:25" ht="15.75" x14ac:dyDescent="0.25">
      <c r="I127" s="57">
        <f t="shared" si="17"/>
        <v>0</v>
      </c>
      <c r="J127" s="57">
        <f t="shared" si="13"/>
        <v>0</v>
      </c>
      <c r="K127" s="58">
        <f t="shared" si="14"/>
        <v>0</v>
      </c>
      <c r="L127" s="58">
        <f t="shared" si="15"/>
        <v>0</v>
      </c>
      <c r="M127" s="58">
        <f t="shared" si="18"/>
        <v>0</v>
      </c>
      <c r="N127" s="58">
        <f t="shared" si="16"/>
        <v>0</v>
      </c>
      <c r="O127" s="59"/>
      <c r="Q127" s="57">
        <v>0</v>
      </c>
      <c r="R127" s="57">
        <f t="shared" si="19"/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f t="shared" si="20"/>
        <v>0</v>
      </c>
      <c r="X127" s="57"/>
      <c r="Y127" s="57">
        <f t="shared" si="12"/>
        <v>0</v>
      </c>
    </row>
    <row r="128" spans="9:25" ht="15.75" x14ac:dyDescent="0.25">
      <c r="I128" s="57">
        <f t="shared" si="17"/>
        <v>0</v>
      </c>
      <c r="J128" s="57">
        <f t="shared" si="13"/>
        <v>0</v>
      </c>
      <c r="K128" s="58">
        <f t="shared" si="14"/>
        <v>0</v>
      </c>
      <c r="L128" s="58">
        <f t="shared" si="15"/>
        <v>0</v>
      </c>
      <c r="M128" s="58">
        <f t="shared" si="18"/>
        <v>0</v>
      </c>
      <c r="N128" s="58">
        <f t="shared" si="16"/>
        <v>0</v>
      </c>
      <c r="O128" s="59"/>
      <c r="Q128" s="57">
        <v>0</v>
      </c>
      <c r="R128" s="57">
        <f t="shared" si="19"/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f t="shared" si="20"/>
        <v>0</v>
      </c>
      <c r="X128" s="57"/>
      <c r="Y128" s="57">
        <f t="shared" si="12"/>
        <v>0</v>
      </c>
    </row>
    <row r="129" spans="9:25" ht="15.75" x14ac:dyDescent="0.25">
      <c r="I129" s="57">
        <f t="shared" si="17"/>
        <v>0</v>
      </c>
      <c r="J129" s="57">
        <f t="shared" si="13"/>
        <v>0</v>
      </c>
      <c r="K129" s="58">
        <f t="shared" si="14"/>
        <v>0</v>
      </c>
      <c r="L129" s="58">
        <f t="shared" si="15"/>
        <v>0</v>
      </c>
      <c r="M129" s="58">
        <f t="shared" si="18"/>
        <v>0</v>
      </c>
      <c r="N129" s="58">
        <f t="shared" si="16"/>
        <v>0</v>
      </c>
      <c r="O129" s="59"/>
      <c r="Q129" s="57">
        <v>0</v>
      </c>
      <c r="R129" s="57">
        <f t="shared" si="19"/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f t="shared" si="20"/>
        <v>0</v>
      </c>
      <c r="X129" s="57"/>
      <c r="Y129" s="57">
        <f t="shared" si="12"/>
        <v>0</v>
      </c>
    </row>
    <row r="130" spans="9:25" ht="15.75" x14ac:dyDescent="0.25">
      <c r="I130" s="57">
        <f t="shared" si="17"/>
        <v>0</v>
      </c>
      <c r="J130" s="57">
        <f t="shared" si="13"/>
        <v>0</v>
      </c>
      <c r="K130" s="58">
        <f t="shared" si="14"/>
        <v>0</v>
      </c>
      <c r="L130" s="58">
        <f t="shared" si="15"/>
        <v>0</v>
      </c>
      <c r="M130" s="58">
        <f t="shared" si="18"/>
        <v>0</v>
      </c>
      <c r="N130" s="58">
        <f t="shared" si="16"/>
        <v>0</v>
      </c>
      <c r="O130" s="59"/>
      <c r="Q130" s="57">
        <v>0</v>
      </c>
      <c r="R130" s="57">
        <f t="shared" si="19"/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f t="shared" si="20"/>
        <v>0</v>
      </c>
      <c r="X130" s="57"/>
      <c r="Y130" s="57">
        <f t="shared" si="12"/>
        <v>0</v>
      </c>
    </row>
    <row r="131" spans="9:25" ht="15.75" x14ac:dyDescent="0.25">
      <c r="I131" s="57">
        <f t="shared" si="17"/>
        <v>0</v>
      </c>
      <c r="J131" s="57">
        <f t="shared" si="13"/>
        <v>0</v>
      </c>
      <c r="K131" s="58">
        <f t="shared" si="14"/>
        <v>0</v>
      </c>
      <c r="L131" s="58">
        <f t="shared" si="15"/>
        <v>0</v>
      </c>
      <c r="M131" s="58">
        <f t="shared" si="18"/>
        <v>0</v>
      </c>
      <c r="N131" s="58">
        <f t="shared" si="16"/>
        <v>0</v>
      </c>
      <c r="O131" s="59"/>
      <c r="Q131" s="57">
        <v>0</v>
      </c>
      <c r="R131" s="57">
        <f t="shared" si="19"/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f t="shared" si="20"/>
        <v>0</v>
      </c>
      <c r="X131" s="57"/>
      <c r="Y131" s="57">
        <f t="shared" si="12"/>
        <v>0</v>
      </c>
    </row>
    <row r="132" spans="9:25" ht="15.75" x14ac:dyDescent="0.25">
      <c r="I132" s="57">
        <f t="shared" si="17"/>
        <v>0</v>
      </c>
      <c r="J132" s="57">
        <f t="shared" si="13"/>
        <v>0</v>
      </c>
      <c r="K132" s="58">
        <f t="shared" si="14"/>
        <v>0</v>
      </c>
      <c r="L132" s="58">
        <f t="shared" si="15"/>
        <v>0</v>
      </c>
      <c r="M132" s="58">
        <f t="shared" si="18"/>
        <v>0</v>
      </c>
      <c r="N132" s="58">
        <f t="shared" si="16"/>
        <v>0</v>
      </c>
      <c r="O132" s="59"/>
      <c r="Q132" s="57">
        <v>0</v>
      </c>
      <c r="R132" s="57">
        <f t="shared" si="19"/>
        <v>0</v>
      </c>
      <c r="S132" s="57">
        <v>0</v>
      </c>
      <c r="T132" s="57">
        <v>0</v>
      </c>
      <c r="U132" s="57">
        <v>0</v>
      </c>
      <c r="V132" s="57">
        <v>0</v>
      </c>
      <c r="W132" s="57">
        <f t="shared" si="20"/>
        <v>0</v>
      </c>
      <c r="X132" s="57"/>
      <c r="Y132" s="57">
        <f t="shared" si="12"/>
        <v>0</v>
      </c>
    </row>
    <row r="133" spans="9:25" ht="15.75" x14ac:dyDescent="0.25">
      <c r="I133" s="57">
        <f t="shared" si="17"/>
        <v>0</v>
      </c>
      <c r="J133" s="57">
        <f t="shared" si="13"/>
        <v>0</v>
      </c>
      <c r="K133" s="58">
        <f t="shared" si="14"/>
        <v>0</v>
      </c>
      <c r="L133" s="58">
        <f t="shared" si="15"/>
        <v>0</v>
      </c>
      <c r="M133" s="58">
        <f t="shared" si="18"/>
        <v>0</v>
      </c>
      <c r="N133" s="58">
        <f t="shared" si="16"/>
        <v>0</v>
      </c>
      <c r="O133" s="59"/>
      <c r="Q133" s="57">
        <v>0</v>
      </c>
      <c r="R133" s="57">
        <f t="shared" si="19"/>
        <v>0</v>
      </c>
      <c r="S133" s="57">
        <v>0</v>
      </c>
      <c r="T133" s="57">
        <v>0</v>
      </c>
      <c r="U133" s="57">
        <v>0</v>
      </c>
      <c r="V133" s="57">
        <v>0</v>
      </c>
      <c r="W133" s="57">
        <f t="shared" si="20"/>
        <v>0</v>
      </c>
      <c r="X133" s="57"/>
      <c r="Y133" s="57">
        <f t="shared" si="12"/>
        <v>0</v>
      </c>
    </row>
    <row r="134" spans="9:25" ht="15.75" x14ac:dyDescent="0.25">
      <c r="I134" s="57">
        <f t="shared" si="17"/>
        <v>0</v>
      </c>
      <c r="J134" s="57">
        <f t="shared" si="13"/>
        <v>0</v>
      </c>
      <c r="K134" s="58">
        <f t="shared" si="14"/>
        <v>0</v>
      </c>
      <c r="L134" s="58">
        <f t="shared" si="15"/>
        <v>0</v>
      </c>
      <c r="M134" s="58">
        <f t="shared" si="18"/>
        <v>0</v>
      </c>
      <c r="N134" s="58">
        <f t="shared" si="16"/>
        <v>0</v>
      </c>
      <c r="O134" s="59"/>
      <c r="Q134" s="57">
        <v>0</v>
      </c>
      <c r="R134" s="57">
        <f t="shared" si="19"/>
        <v>0</v>
      </c>
      <c r="S134" s="57">
        <v>0</v>
      </c>
      <c r="T134" s="57">
        <v>0</v>
      </c>
      <c r="U134" s="57">
        <v>0</v>
      </c>
      <c r="V134" s="57">
        <v>0</v>
      </c>
      <c r="W134" s="57">
        <f t="shared" si="20"/>
        <v>0</v>
      </c>
      <c r="X134" s="57"/>
      <c r="Y134" s="57">
        <f t="shared" si="12"/>
        <v>0</v>
      </c>
    </row>
    <row r="135" spans="9:25" ht="15.75" x14ac:dyDescent="0.25">
      <c r="I135" s="57">
        <f t="shared" si="17"/>
        <v>0</v>
      </c>
      <c r="J135" s="57">
        <f t="shared" si="13"/>
        <v>0</v>
      </c>
      <c r="K135" s="58">
        <f t="shared" si="14"/>
        <v>0</v>
      </c>
      <c r="L135" s="58">
        <f t="shared" si="15"/>
        <v>0</v>
      </c>
      <c r="M135" s="58">
        <f t="shared" si="18"/>
        <v>0</v>
      </c>
      <c r="N135" s="58">
        <f t="shared" si="16"/>
        <v>0</v>
      </c>
      <c r="O135" s="59"/>
      <c r="Q135" s="57">
        <v>0</v>
      </c>
      <c r="R135" s="57">
        <f t="shared" si="19"/>
        <v>0</v>
      </c>
      <c r="S135" s="57">
        <v>0</v>
      </c>
      <c r="T135" s="57">
        <v>0</v>
      </c>
      <c r="U135" s="57">
        <v>0</v>
      </c>
      <c r="V135" s="57">
        <v>0</v>
      </c>
      <c r="W135" s="57">
        <f t="shared" si="20"/>
        <v>0</v>
      </c>
      <c r="X135" s="57"/>
      <c r="Y135" s="57">
        <f t="shared" si="12"/>
        <v>0</v>
      </c>
    </row>
    <row r="136" spans="9:25" ht="15.75" x14ac:dyDescent="0.25">
      <c r="I136" s="57">
        <f t="shared" si="17"/>
        <v>0</v>
      </c>
      <c r="J136" s="57">
        <f t="shared" si="13"/>
        <v>0</v>
      </c>
      <c r="K136" s="58">
        <f t="shared" si="14"/>
        <v>0</v>
      </c>
      <c r="L136" s="58">
        <f t="shared" si="15"/>
        <v>0</v>
      </c>
      <c r="M136" s="58">
        <f t="shared" si="18"/>
        <v>0</v>
      </c>
      <c r="N136" s="58">
        <f t="shared" si="16"/>
        <v>0</v>
      </c>
      <c r="O136" s="59"/>
      <c r="Q136" s="57">
        <v>0</v>
      </c>
      <c r="R136" s="57">
        <f t="shared" si="19"/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f t="shared" si="20"/>
        <v>0</v>
      </c>
      <c r="X136" s="57"/>
      <c r="Y136" s="57">
        <f t="shared" si="12"/>
        <v>0</v>
      </c>
    </row>
    <row r="137" spans="9:25" ht="15.75" x14ac:dyDescent="0.25">
      <c r="I137" s="57">
        <f t="shared" si="17"/>
        <v>0</v>
      </c>
      <c r="J137" s="57">
        <f t="shared" si="13"/>
        <v>0</v>
      </c>
      <c r="K137" s="58">
        <f t="shared" si="14"/>
        <v>0</v>
      </c>
      <c r="L137" s="58">
        <f t="shared" si="15"/>
        <v>0</v>
      </c>
      <c r="M137" s="58">
        <f t="shared" si="18"/>
        <v>0</v>
      </c>
      <c r="N137" s="58">
        <f t="shared" si="16"/>
        <v>0</v>
      </c>
      <c r="O137" s="59"/>
      <c r="Q137" s="57">
        <v>0</v>
      </c>
      <c r="R137" s="57">
        <f t="shared" si="19"/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f t="shared" si="20"/>
        <v>0</v>
      </c>
      <c r="X137" s="57"/>
      <c r="Y137" s="57">
        <f t="shared" si="12"/>
        <v>0</v>
      </c>
    </row>
    <row r="138" spans="9:25" ht="15.75" x14ac:dyDescent="0.25">
      <c r="I138" s="57">
        <f t="shared" si="17"/>
        <v>0</v>
      </c>
      <c r="J138" s="57">
        <f t="shared" si="13"/>
        <v>0</v>
      </c>
      <c r="K138" s="58">
        <f t="shared" si="14"/>
        <v>0</v>
      </c>
      <c r="L138" s="58">
        <f t="shared" si="15"/>
        <v>0</v>
      </c>
      <c r="M138" s="58">
        <f t="shared" si="18"/>
        <v>0</v>
      </c>
      <c r="N138" s="58">
        <f t="shared" si="16"/>
        <v>0</v>
      </c>
      <c r="O138" s="59"/>
      <c r="Q138" s="57">
        <v>0</v>
      </c>
      <c r="R138" s="57">
        <f t="shared" si="19"/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f t="shared" si="20"/>
        <v>0</v>
      </c>
      <c r="X138" s="57"/>
      <c r="Y138" s="57">
        <f t="shared" si="12"/>
        <v>0</v>
      </c>
    </row>
    <row r="139" spans="9:25" ht="15.75" x14ac:dyDescent="0.25">
      <c r="I139" s="57">
        <f t="shared" si="17"/>
        <v>0</v>
      </c>
      <c r="J139" s="57">
        <f t="shared" si="13"/>
        <v>0</v>
      </c>
      <c r="K139" s="58">
        <f t="shared" si="14"/>
        <v>0</v>
      </c>
      <c r="L139" s="58">
        <f t="shared" si="15"/>
        <v>0</v>
      </c>
      <c r="M139" s="58">
        <f t="shared" si="18"/>
        <v>0</v>
      </c>
      <c r="N139" s="58">
        <f t="shared" si="16"/>
        <v>0</v>
      </c>
      <c r="O139" s="59"/>
      <c r="Q139" s="57">
        <v>0</v>
      </c>
      <c r="R139" s="57">
        <f t="shared" si="19"/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f t="shared" si="20"/>
        <v>0</v>
      </c>
      <c r="X139" s="57"/>
      <c r="Y139" s="57">
        <f t="shared" si="12"/>
        <v>0</v>
      </c>
    </row>
    <row r="140" spans="9:25" ht="15.75" x14ac:dyDescent="0.25">
      <c r="I140" s="57">
        <f t="shared" si="17"/>
        <v>0</v>
      </c>
      <c r="J140" s="57">
        <f t="shared" si="13"/>
        <v>0</v>
      </c>
      <c r="K140" s="58">
        <f t="shared" si="14"/>
        <v>0</v>
      </c>
      <c r="L140" s="58">
        <f t="shared" si="15"/>
        <v>0</v>
      </c>
      <c r="M140" s="58">
        <f t="shared" si="18"/>
        <v>0</v>
      </c>
      <c r="N140" s="58">
        <f t="shared" si="16"/>
        <v>0</v>
      </c>
      <c r="O140" s="59"/>
      <c r="Q140" s="57">
        <v>0</v>
      </c>
      <c r="R140" s="57">
        <f t="shared" si="19"/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f t="shared" si="20"/>
        <v>0</v>
      </c>
      <c r="X140" s="57"/>
      <c r="Y140" s="57">
        <f t="shared" si="12"/>
        <v>0</v>
      </c>
    </row>
    <row r="141" spans="9:25" ht="15.75" x14ac:dyDescent="0.25">
      <c r="I141" s="57">
        <f t="shared" si="17"/>
        <v>0</v>
      </c>
      <c r="J141" s="57">
        <f t="shared" si="13"/>
        <v>0</v>
      </c>
      <c r="K141" s="58">
        <f t="shared" si="14"/>
        <v>0</v>
      </c>
      <c r="L141" s="58">
        <f t="shared" si="15"/>
        <v>0</v>
      </c>
      <c r="M141" s="58">
        <f t="shared" si="18"/>
        <v>0</v>
      </c>
      <c r="N141" s="58">
        <f t="shared" si="16"/>
        <v>0</v>
      </c>
      <c r="O141" s="59"/>
      <c r="Q141" s="57">
        <v>0</v>
      </c>
      <c r="R141" s="57">
        <f t="shared" si="19"/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f t="shared" si="20"/>
        <v>0</v>
      </c>
      <c r="X141" s="57"/>
      <c r="Y141" s="57">
        <f t="shared" si="12"/>
        <v>0</v>
      </c>
    </row>
    <row r="142" spans="9:25" ht="15.75" x14ac:dyDescent="0.25">
      <c r="I142" s="57">
        <f t="shared" si="17"/>
        <v>0</v>
      </c>
      <c r="J142" s="57">
        <f t="shared" si="13"/>
        <v>0</v>
      </c>
      <c r="K142" s="58">
        <f t="shared" si="14"/>
        <v>0</v>
      </c>
      <c r="L142" s="58">
        <f t="shared" si="15"/>
        <v>0</v>
      </c>
      <c r="M142" s="58">
        <f t="shared" si="18"/>
        <v>0</v>
      </c>
      <c r="N142" s="58">
        <f t="shared" si="16"/>
        <v>0</v>
      </c>
      <c r="O142" s="59"/>
      <c r="Q142" s="57">
        <v>0</v>
      </c>
      <c r="R142" s="57">
        <f t="shared" si="19"/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f t="shared" si="20"/>
        <v>0</v>
      </c>
      <c r="X142" s="57"/>
      <c r="Y142" s="57">
        <f t="shared" si="12"/>
        <v>0</v>
      </c>
    </row>
    <row r="143" spans="9:25" ht="15.75" x14ac:dyDescent="0.25">
      <c r="I143" s="57">
        <f t="shared" si="17"/>
        <v>0</v>
      </c>
      <c r="J143" s="57">
        <f t="shared" si="13"/>
        <v>0</v>
      </c>
      <c r="K143" s="58">
        <f t="shared" si="14"/>
        <v>0</v>
      </c>
      <c r="L143" s="58">
        <f t="shared" si="15"/>
        <v>0</v>
      </c>
      <c r="M143" s="58">
        <f t="shared" si="18"/>
        <v>0</v>
      </c>
      <c r="N143" s="58">
        <f t="shared" si="16"/>
        <v>0</v>
      </c>
      <c r="O143" s="59"/>
      <c r="Q143" s="57">
        <v>0</v>
      </c>
      <c r="R143" s="57">
        <f t="shared" si="19"/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f t="shared" si="20"/>
        <v>0</v>
      </c>
      <c r="X143" s="57"/>
      <c r="Y143" s="57">
        <f t="shared" si="12"/>
        <v>0</v>
      </c>
    </row>
    <row r="144" spans="9:25" ht="15.75" x14ac:dyDescent="0.25">
      <c r="I144" s="57">
        <f t="shared" si="17"/>
        <v>0</v>
      </c>
      <c r="J144" s="57">
        <f t="shared" si="13"/>
        <v>0</v>
      </c>
      <c r="K144" s="58">
        <f t="shared" si="14"/>
        <v>0</v>
      </c>
      <c r="L144" s="58">
        <f t="shared" si="15"/>
        <v>0</v>
      </c>
      <c r="M144" s="58">
        <f t="shared" si="18"/>
        <v>0</v>
      </c>
      <c r="N144" s="58">
        <f t="shared" si="16"/>
        <v>0</v>
      </c>
      <c r="O144" s="59"/>
      <c r="Q144" s="57">
        <v>0</v>
      </c>
      <c r="R144" s="57">
        <f t="shared" si="19"/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f t="shared" si="20"/>
        <v>0</v>
      </c>
      <c r="X144" s="57"/>
      <c r="Y144" s="57">
        <f t="shared" si="12"/>
        <v>0</v>
      </c>
    </row>
    <row r="145" spans="9:25" ht="15.75" x14ac:dyDescent="0.25">
      <c r="I145" s="57">
        <f t="shared" si="17"/>
        <v>0</v>
      </c>
      <c r="J145" s="57">
        <f t="shared" si="13"/>
        <v>0</v>
      </c>
      <c r="K145" s="58">
        <f t="shared" si="14"/>
        <v>0</v>
      </c>
      <c r="L145" s="58">
        <f t="shared" si="15"/>
        <v>0</v>
      </c>
      <c r="M145" s="58">
        <f t="shared" si="18"/>
        <v>0</v>
      </c>
      <c r="N145" s="58">
        <f t="shared" si="16"/>
        <v>0</v>
      </c>
      <c r="O145" s="59"/>
      <c r="Q145" s="57">
        <v>0</v>
      </c>
      <c r="R145" s="57">
        <f t="shared" si="19"/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f t="shared" si="20"/>
        <v>0</v>
      </c>
      <c r="X145" s="57"/>
      <c r="Y145" s="57">
        <f t="shared" si="12"/>
        <v>0</v>
      </c>
    </row>
    <row r="146" spans="9:25" ht="15.75" x14ac:dyDescent="0.25">
      <c r="I146" s="57">
        <f t="shared" si="17"/>
        <v>0</v>
      </c>
      <c r="J146" s="57">
        <f t="shared" si="13"/>
        <v>0</v>
      </c>
      <c r="K146" s="58">
        <f t="shared" si="14"/>
        <v>0</v>
      </c>
      <c r="L146" s="58">
        <f t="shared" si="15"/>
        <v>0</v>
      </c>
      <c r="M146" s="58">
        <f t="shared" si="18"/>
        <v>0</v>
      </c>
      <c r="N146" s="58">
        <f t="shared" si="16"/>
        <v>0</v>
      </c>
      <c r="O146" s="59"/>
      <c r="Q146" s="57">
        <v>0</v>
      </c>
      <c r="R146" s="57">
        <f t="shared" si="19"/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f t="shared" si="20"/>
        <v>0</v>
      </c>
      <c r="X146" s="57"/>
      <c r="Y146" s="57">
        <f t="shared" si="12"/>
        <v>0</v>
      </c>
    </row>
    <row r="147" spans="9:25" ht="15.75" x14ac:dyDescent="0.25">
      <c r="I147" s="57">
        <f t="shared" si="17"/>
        <v>0</v>
      </c>
      <c r="J147" s="57">
        <f t="shared" si="13"/>
        <v>0</v>
      </c>
      <c r="K147" s="58">
        <f t="shared" si="14"/>
        <v>0</v>
      </c>
      <c r="L147" s="58">
        <f t="shared" si="15"/>
        <v>0</v>
      </c>
      <c r="M147" s="58">
        <f t="shared" si="18"/>
        <v>0</v>
      </c>
      <c r="N147" s="58">
        <f t="shared" si="16"/>
        <v>0</v>
      </c>
      <c r="O147" s="59"/>
      <c r="Q147" s="57">
        <v>0</v>
      </c>
      <c r="R147" s="57">
        <f t="shared" si="19"/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f t="shared" si="20"/>
        <v>0</v>
      </c>
      <c r="X147" s="57"/>
      <c r="Y147" s="57">
        <f t="shared" si="12"/>
        <v>0</v>
      </c>
    </row>
    <row r="148" spans="9:25" ht="15.75" x14ac:dyDescent="0.25">
      <c r="I148" s="57">
        <f t="shared" si="17"/>
        <v>0</v>
      </c>
      <c r="J148" s="57">
        <f t="shared" si="13"/>
        <v>0</v>
      </c>
      <c r="K148" s="58">
        <f t="shared" si="14"/>
        <v>0</v>
      </c>
      <c r="L148" s="58">
        <f t="shared" si="15"/>
        <v>0</v>
      </c>
      <c r="M148" s="58">
        <f t="shared" si="18"/>
        <v>0</v>
      </c>
      <c r="N148" s="58">
        <f t="shared" si="16"/>
        <v>0</v>
      </c>
      <c r="O148" s="59"/>
      <c r="Q148" s="57">
        <v>0</v>
      </c>
      <c r="R148" s="57">
        <f t="shared" si="19"/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f t="shared" si="20"/>
        <v>0</v>
      </c>
      <c r="X148" s="57"/>
      <c r="Y148" s="57">
        <f t="shared" si="12"/>
        <v>0</v>
      </c>
    </row>
    <row r="149" spans="9:25" ht="15.75" x14ac:dyDescent="0.25">
      <c r="I149" s="57">
        <f t="shared" si="17"/>
        <v>0</v>
      </c>
      <c r="J149" s="57">
        <f t="shared" si="13"/>
        <v>0</v>
      </c>
      <c r="K149" s="58">
        <f t="shared" si="14"/>
        <v>0</v>
      </c>
      <c r="L149" s="58">
        <f t="shared" si="15"/>
        <v>0</v>
      </c>
      <c r="M149" s="58">
        <f t="shared" si="18"/>
        <v>0</v>
      </c>
      <c r="N149" s="58">
        <f t="shared" si="16"/>
        <v>0</v>
      </c>
      <c r="O149" s="59"/>
      <c r="Q149" s="57">
        <v>0</v>
      </c>
      <c r="R149" s="57">
        <f t="shared" si="19"/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f t="shared" si="20"/>
        <v>0</v>
      </c>
      <c r="X149" s="57"/>
      <c r="Y149" s="57">
        <f t="shared" ref="Y149:Y212" si="21">SUM(Q149:X149)</f>
        <v>0</v>
      </c>
    </row>
    <row r="150" spans="9:25" ht="15.75" x14ac:dyDescent="0.25">
      <c r="I150" s="57">
        <f t="shared" si="17"/>
        <v>0</v>
      </c>
      <c r="J150" s="57">
        <f t="shared" ref="J150:J213" si="22">IF(I150&lt;&gt;0,N149,0)</f>
        <v>0</v>
      </c>
      <c r="K150" s="58">
        <f t="shared" ref="K150:K213" si="23">IF(I150&lt;&gt;0,J150*$K$16,0)</f>
        <v>0</v>
      </c>
      <c r="L150" s="58">
        <f t="shared" ref="L150:L213" si="24">IF(I150&lt;&gt;0,M150-K150,0)</f>
        <v>0</v>
      </c>
      <c r="M150" s="58">
        <f t="shared" si="18"/>
        <v>0</v>
      </c>
      <c r="N150" s="58">
        <f t="shared" ref="N150:N213" si="25">IF(I150&lt;&gt;0,J150-L150,0)</f>
        <v>0</v>
      </c>
      <c r="O150" s="59"/>
      <c r="Q150" s="57">
        <v>0</v>
      </c>
      <c r="R150" s="57">
        <f t="shared" si="19"/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f t="shared" si="20"/>
        <v>0</v>
      </c>
      <c r="X150" s="57"/>
      <c r="Y150" s="57">
        <f t="shared" si="21"/>
        <v>0</v>
      </c>
    </row>
    <row r="151" spans="9:25" ht="15.75" x14ac:dyDescent="0.25">
      <c r="I151" s="57">
        <f t="shared" ref="I151:I214" si="26">IF(AND(I150+1&lt;=$C$10,I150&lt;&gt;0),I150+1,0)</f>
        <v>0</v>
      </c>
      <c r="J151" s="57">
        <f t="shared" si="22"/>
        <v>0</v>
      </c>
      <c r="K151" s="58">
        <f t="shared" si="23"/>
        <v>0</v>
      </c>
      <c r="L151" s="58">
        <f t="shared" si="24"/>
        <v>0</v>
      </c>
      <c r="M151" s="58">
        <f t="shared" ref="M151:M214" si="27">IF(I151&lt;&gt;0,PMT($K$16,$C$10,-$C$9),0)</f>
        <v>0</v>
      </c>
      <c r="N151" s="58">
        <f t="shared" si="25"/>
        <v>0</v>
      </c>
      <c r="O151" s="59"/>
      <c r="Q151" s="57">
        <v>0</v>
      </c>
      <c r="R151" s="57">
        <f t="shared" ref="R151:R214" si="28">IF(M151=0,0,-M151)</f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f t="shared" ref="W151:W214" si="29">($W$19*N150)*-1</f>
        <v>0</v>
      </c>
      <c r="X151" s="57"/>
      <c r="Y151" s="57">
        <f t="shared" si="21"/>
        <v>0</v>
      </c>
    </row>
    <row r="152" spans="9:25" ht="15.75" x14ac:dyDescent="0.25">
      <c r="I152" s="57">
        <f t="shared" si="26"/>
        <v>0</v>
      </c>
      <c r="J152" s="57">
        <f t="shared" si="22"/>
        <v>0</v>
      </c>
      <c r="K152" s="58">
        <f t="shared" si="23"/>
        <v>0</v>
      </c>
      <c r="L152" s="58">
        <f t="shared" si="24"/>
        <v>0</v>
      </c>
      <c r="M152" s="58">
        <f t="shared" si="27"/>
        <v>0</v>
      </c>
      <c r="N152" s="58">
        <f t="shared" si="25"/>
        <v>0</v>
      </c>
      <c r="O152" s="59"/>
      <c r="Q152" s="57">
        <v>0</v>
      </c>
      <c r="R152" s="57">
        <f t="shared" si="28"/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f t="shared" si="29"/>
        <v>0</v>
      </c>
      <c r="X152" s="57"/>
      <c r="Y152" s="57">
        <f t="shared" si="21"/>
        <v>0</v>
      </c>
    </row>
    <row r="153" spans="9:25" ht="15.75" x14ac:dyDescent="0.25">
      <c r="I153" s="57">
        <f t="shared" si="26"/>
        <v>0</v>
      </c>
      <c r="J153" s="57">
        <f t="shared" si="22"/>
        <v>0</v>
      </c>
      <c r="K153" s="58">
        <f t="shared" si="23"/>
        <v>0</v>
      </c>
      <c r="L153" s="58">
        <f t="shared" si="24"/>
        <v>0</v>
      </c>
      <c r="M153" s="58">
        <f t="shared" si="27"/>
        <v>0</v>
      </c>
      <c r="N153" s="58">
        <f t="shared" si="25"/>
        <v>0</v>
      </c>
      <c r="O153" s="59"/>
      <c r="Q153" s="57">
        <v>0</v>
      </c>
      <c r="R153" s="57">
        <f t="shared" si="28"/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f t="shared" si="29"/>
        <v>0</v>
      </c>
      <c r="X153" s="57"/>
      <c r="Y153" s="57">
        <f t="shared" si="21"/>
        <v>0</v>
      </c>
    </row>
    <row r="154" spans="9:25" ht="15.75" x14ac:dyDescent="0.25">
      <c r="I154" s="57">
        <f t="shared" si="26"/>
        <v>0</v>
      </c>
      <c r="J154" s="57">
        <f t="shared" si="22"/>
        <v>0</v>
      </c>
      <c r="K154" s="58">
        <f t="shared" si="23"/>
        <v>0</v>
      </c>
      <c r="L154" s="58">
        <f t="shared" si="24"/>
        <v>0</v>
      </c>
      <c r="M154" s="58">
        <f t="shared" si="27"/>
        <v>0</v>
      </c>
      <c r="N154" s="58">
        <f t="shared" si="25"/>
        <v>0</v>
      </c>
      <c r="O154" s="59"/>
      <c r="Q154" s="57">
        <v>0</v>
      </c>
      <c r="R154" s="57">
        <f t="shared" si="28"/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f t="shared" si="29"/>
        <v>0</v>
      </c>
      <c r="X154" s="57"/>
      <c r="Y154" s="57">
        <f t="shared" si="21"/>
        <v>0</v>
      </c>
    </row>
    <row r="155" spans="9:25" ht="15.75" x14ac:dyDescent="0.25">
      <c r="I155" s="57">
        <f t="shared" si="26"/>
        <v>0</v>
      </c>
      <c r="J155" s="57">
        <f t="shared" si="22"/>
        <v>0</v>
      </c>
      <c r="K155" s="58">
        <f t="shared" si="23"/>
        <v>0</v>
      </c>
      <c r="L155" s="58">
        <f t="shared" si="24"/>
        <v>0</v>
      </c>
      <c r="M155" s="58">
        <f t="shared" si="27"/>
        <v>0</v>
      </c>
      <c r="N155" s="58">
        <f t="shared" si="25"/>
        <v>0</v>
      </c>
      <c r="O155" s="59"/>
      <c r="Q155" s="57">
        <v>0</v>
      </c>
      <c r="R155" s="57">
        <f t="shared" si="28"/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f t="shared" si="29"/>
        <v>0</v>
      </c>
      <c r="X155" s="57"/>
      <c r="Y155" s="57">
        <f t="shared" si="21"/>
        <v>0</v>
      </c>
    </row>
    <row r="156" spans="9:25" ht="15.75" x14ac:dyDescent="0.25">
      <c r="I156" s="57">
        <f t="shared" si="26"/>
        <v>0</v>
      </c>
      <c r="J156" s="57">
        <f t="shared" si="22"/>
        <v>0</v>
      </c>
      <c r="K156" s="58">
        <f t="shared" si="23"/>
        <v>0</v>
      </c>
      <c r="L156" s="58">
        <f t="shared" si="24"/>
        <v>0</v>
      </c>
      <c r="M156" s="58">
        <f t="shared" si="27"/>
        <v>0</v>
      </c>
      <c r="N156" s="58">
        <f t="shared" si="25"/>
        <v>0</v>
      </c>
      <c r="O156" s="59"/>
      <c r="Q156" s="57">
        <v>0</v>
      </c>
      <c r="R156" s="57">
        <f t="shared" si="28"/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f t="shared" si="29"/>
        <v>0</v>
      </c>
      <c r="X156" s="57"/>
      <c r="Y156" s="57">
        <f t="shared" si="21"/>
        <v>0</v>
      </c>
    </row>
    <row r="157" spans="9:25" ht="15.75" x14ac:dyDescent="0.25">
      <c r="I157" s="57">
        <f t="shared" si="26"/>
        <v>0</v>
      </c>
      <c r="J157" s="57">
        <f t="shared" si="22"/>
        <v>0</v>
      </c>
      <c r="K157" s="58">
        <f t="shared" si="23"/>
        <v>0</v>
      </c>
      <c r="L157" s="58">
        <f t="shared" si="24"/>
        <v>0</v>
      </c>
      <c r="M157" s="58">
        <f t="shared" si="27"/>
        <v>0</v>
      </c>
      <c r="N157" s="58">
        <f t="shared" si="25"/>
        <v>0</v>
      </c>
      <c r="O157" s="59"/>
      <c r="Q157" s="57">
        <v>0</v>
      </c>
      <c r="R157" s="57">
        <f t="shared" si="28"/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f t="shared" si="29"/>
        <v>0</v>
      </c>
      <c r="X157" s="57"/>
      <c r="Y157" s="57">
        <f t="shared" si="21"/>
        <v>0</v>
      </c>
    </row>
    <row r="158" spans="9:25" ht="15.75" x14ac:dyDescent="0.25">
      <c r="I158" s="57">
        <f t="shared" si="26"/>
        <v>0</v>
      </c>
      <c r="J158" s="57">
        <f t="shared" si="22"/>
        <v>0</v>
      </c>
      <c r="K158" s="58">
        <f t="shared" si="23"/>
        <v>0</v>
      </c>
      <c r="L158" s="58">
        <f t="shared" si="24"/>
        <v>0</v>
      </c>
      <c r="M158" s="58">
        <f t="shared" si="27"/>
        <v>0</v>
      </c>
      <c r="N158" s="58">
        <f t="shared" si="25"/>
        <v>0</v>
      </c>
      <c r="O158" s="59"/>
      <c r="Q158" s="57">
        <v>0</v>
      </c>
      <c r="R158" s="57">
        <f t="shared" si="28"/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f t="shared" si="29"/>
        <v>0</v>
      </c>
      <c r="X158" s="57"/>
      <c r="Y158" s="57">
        <f t="shared" si="21"/>
        <v>0</v>
      </c>
    </row>
    <row r="159" spans="9:25" ht="15.75" x14ac:dyDescent="0.25">
      <c r="I159" s="57">
        <f t="shared" si="26"/>
        <v>0</v>
      </c>
      <c r="J159" s="57">
        <f t="shared" si="22"/>
        <v>0</v>
      </c>
      <c r="K159" s="58">
        <f t="shared" si="23"/>
        <v>0</v>
      </c>
      <c r="L159" s="58">
        <f t="shared" si="24"/>
        <v>0</v>
      </c>
      <c r="M159" s="58">
        <f t="shared" si="27"/>
        <v>0</v>
      </c>
      <c r="N159" s="58">
        <f t="shared" si="25"/>
        <v>0</v>
      </c>
      <c r="O159" s="59"/>
      <c r="Q159" s="57">
        <v>0</v>
      </c>
      <c r="R159" s="57">
        <f t="shared" si="28"/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f t="shared" si="29"/>
        <v>0</v>
      </c>
      <c r="X159" s="57"/>
      <c r="Y159" s="57">
        <f t="shared" si="21"/>
        <v>0</v>
      </c>
    </row>
    <row r="160" spans="9:25" ht="15.75" x14ac:dyDescent="0.25">
      <c r="I160" s="57">
        <f t="shared" si="26"/>
        <v>0</v>
      </c>
      <c r="J160" s="57">
        <f t="shared" si="22"/>
        <v>0</v>
      </c>
      <c r="K160" s="58">
        <f t="shared" si="23"/>
        <v>0</v>
      </c>
      <c r="L160" s="58">
        <f t="shared" si="24"/>
        <v>0</v>
      </c>
      <c r="M160" s="58">
        <f t="shared" si="27"/>
        <v>0</v>
      </c>
      <c r="N160" s="58">
        <f t="shared" si="25"/>
        <v>0</v>
      </c>
      <c r="O160" s="59"/>
      <c r="Q160" s="57">
        <v>0</v>
      </c>
      <c r="R160" s="57">
        <f t="shared" si="28"/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f t="shared" si="29"/>
        <v>0</v>
      </c>
      <c r="X160" s="57"/>
      <c r="Y160" s="57">
        <f t="shared" si="21"/>
        <v>0</v>
      </c>
    </row>
    <row r="161" spans="9:25" ht="15.75" x14ac:dyDescent="0.25">
      <c r="I161" s="57">
        <f t="shared" si="26"/>
        <v>0</v>
      </c>
      <c r="J161" s="57">
        <f t="shared" si="22"/>
        <v>0</v>
      </c>
      <c r="K161" s="58">
        <f t="shared" si="23"/>
        <v>0</v>
      </c>
      <c r="L161" s="58">
        <f t="shared" si="24"/>
        <v>0</v>
      </c>
      <c r="M161" s="58">
        <f t="shared" si="27"/>
        <v>0</v>
      </c>
      <c r="N161" s="58">
        <f t="shared" si="25"/>
        <v>0</v>
      </c>
      <c r="O161" s="59"/>
      <c r="Q161" s="57">
        <v>0</v>
      </c>
      <c r="R161" s="57">
        <f t="shared" si="28"/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f t="shared" si="29"/>
        <v>0</v>
      </c>
      <c r="X161" s="57"/>
      <c r="Y161" s="57">
        <f t="shared" si="21"/>
        <v>0</v>
      </c>
    </row>
    <row r="162" spans="9:25" ht="15.75" x14ac:dyDescent="0.25">
      <c r="I162" s="57">
        <f t="shared" si="26"/>
        <v>0</v>
      </c>
      <c r="J162" s="57">
        <f t="shared" si="22"/>
        <v>0</v>
      </c>
      <c r="K162" s="58">
        <f t="shared" si="23"/>
        <v>0</v>
      </c>
      <c r="L162" s="58">
        <f t="shared" si="24"/>
        <v>0</v>
      </c>
      <c r="M162" s="58">
        <f t="shared" si="27"/>
        <v>0</v>
      </c>
      <c r="N162" s="58">
        <f t="shared" si="25"/>
        <v>0</v>
      </c>
      <c r="O162" s="59"/>
      <c r="Q162" s="57">
        <v>0</v>
      </c>
      <c r="R162" s="57">
        <f t="shared" si="28"/>
        <v>0</v>
      </c>
      <c r="S162" s="57">
        <v>0</v>
      </c>
      <c r="T162" s="57">
        <v>0</v>
      </c>
      <c r="U162" s="57">
        <v>0</v>
      </c>
      <c r="V162" s="57">
        <v>0</v>
      </c>
      <c r="W162" s="57">
        <f t="shared" si="29"/>
        <v>0</v>
      </c>
      <c r="X162" s="57"/>
      <c r="Y162" s="57">
        <f t="shared" si="21"/>
        <v>0</v>
      </c>
    </row>
    <row r="163" spans="9:25" ht="15.75" x14ac:dyDescent="0.25">
      <c r="I163" s="57">
        <f t="shared" si="26"/>
        <v>0</v>
      </c>
      <c r="J163" s="57">
        <f t="shared" si="22"/>
        <v>0</v>
      </c>
      <c r="K163" s="58">
        <f t="shared" si="23"/>
        <v>0</v>
      </c>
      <c r="L163" s="58">
        <f t="shared" si="24"/>
        <v>0</v>
      </c>
      <c r="M163" s="58">
        <f t="shared" si="27"/>
        <v>0</v>
      </c>
      <c r="N163" s="58">
        <f t="shared" si="25"/>
        <v>0</v>
      </c>
      <c r="O163" s="59"/>
      <c r="Q163" s="57">
        <v>0</v>
      </c>
      <c r="R163" s="57">
        <f t="shared" si="28"/>
        <v>0</v>
      </c>
      <c r="S163" s="57">
        <v>0</v>
      </c>
      <c r="T163" s="57">
        <v>0</v>
      </c>
      <c r="U163" s="57">
        <v>0</v>
      </c>
      <c r="V163" s="57">
        <v>0</v>
      </c>
      <c r="W163" s="57">
        <f t="shared" si="29"/>
        <v>0</v>
      </c>
      <c r="X163" s="57"/>
      <c r="Y163" s="57">
        <f t="shared" si="21"/>
        <v>0</v>
      </c>
    </row>
    <row r="164" spans="9:25" ht="15.75" x14ac:dyDescent="0.25">
      <c r="I164" s="57">
        <f t="shared" si="26"/>
        <v>0</v>
      </c>
      <c r="J164" s="57">
        <f t="shared" si="22"/>
        <v>0</v>
      </c>
      <c r="K164" s="58">
        <f t="shared" si="23"/>
        <v>0</v>
      </c>
      <c r="L164" s="58">
        <f t="shared" si="24"/>
        <v>0</v>
      </c>
      <c r="M164" s="58">
        <f t="shared" si="27"/>
        <v>0</v>
      </c>
      <c r="N164" s="58">
        <f t="shared" si="25"/>
        <v>0</v>
      </c>
      <c r="O164" s="59"/>
      <c r="Q164" s="57">
        <v>0</v>
      </c>
      <c r="R164" s="57">
        <f t="shared" si="28"/>
        <v>0</v>
      </c>
      <c r="S164" s="57">
        <v>0</v>
      </c>
      <c r="T164" s="57">
        <v>0</v>
      </c>
      <c r="U164" s="57">
        <v>0</v>
      </c>
      <c r="V164" s="57">
        <v>0</v>
      </c>
      <c r="W164" s="57">
        <f t="shared" si="29"/>
        <v>0</v>
      </c>
      <c r="X164" s="57"/>
      <c r="Y164" s="57">
        <f t="shared" si="21"/>
        <v>0</v>
      </c>
    </row>
    <row r="165" spans="9:25" ht="15.75" x14ac:dyDescent="0.25">
      <c r="I165" s="57">
        <f t="shared" si="26"/>
        <v>0</v>
      </c>
      <c r="J165" s="57">
        <f t="shared" si="22"/>
        <v>0</v>
      </c>
      <c r="K165" s="58">
        <f t="shared" si="23"/>
        <v>0</v>
      </c>
      <c r="L165" s="58">
        <f t="shared" si="24"/>
        <v>0</v>
      </c>
      <c r="M165" s="58">
        <f t="shared" si="27"/>
        <v>0</v>
      </c>
      <c r="N165" s="58">
        <f t="shared" si="25"/>
        <v>0</v>
      </c>
      <c r="O165" s="59"/>
      <c r="Q165" s="57">
        <v>0</v>
      </c>
      <c r="R165" s="57">
        <f t="shared" si="28"/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f t="shared" si="29"/>
        <v>0</v>
      </c>
      <c r="X165" s="57"/>
      <c r="Y165" s="57">
        <f t="shared" si="21"/>
        <v>0</v>
      </c>
    </row>
    <row r="166" spans="9:25" ht="15.75" x14ac:dyDescent="0.25">
      <c r="I166" s="57">
        <f t="shared" si="26"/>
        <v>0</v>
      </c>
      <c r="J166" s="57">
        <f t="shared" si="22"/>
        <v>0</v>
      </c>
      <c r="K166" s="58">
        <f t="shared" si="23"/>
        <v>0</v>
      </c>
      <c r="L166" s="58">
        <f t="shared" si="24"/>
        <v>0</v>
      </c>
      <c r="M166" s="58">
        <f t="shared" si="27"/>
        <v>0</v>
      </c>
      <c r="N166" s="58">
        <f t="shared" si="25"/>
        <v>0</v>
      </c>
      <c r="O166" s="59"/>
      <c r="Q166" s="57">
        <v>0</v>
      </c>
      <c r="R166" s="57">
        <f t="shared" si="28"/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f t="shared" si="29"/>
        <v>0</v>
      </c>
      <c r="X166" s="57"/>
      <c r="Y166" s="57">
        <f t="shared" si="21"/>
        <v>0</v>
      </c>
    </row>
    <row r="167" spans="9:25" ht="15.75" x14ac:dyDescent="0.25">
      <c r="I167" s="57">
        <f t="shared" si="26"/>
        <v>0</v>
      </c>
      <c r="J167" s="57">
        <f t="shared" si="22"/>
        <v>0</v>
      </c>
      <c r="K167" s="58">
        <f t="shared" si="23"/>
        <v>0</v>
      </c>
      <c r="L167" s="58">
        <f t="shared" si="24"/>
        <v>0</v>
      </c>
      <c r="M167" s="58">
        <f t="shared" si="27"/>
        <v>0</v>
      </c>
      <c r="N167" s="58">
        <f t="shared" si="25"/>
        <v>0</v>
      </c>
      <c r="O167" s="59"/>
      <c r="Q167" s="57">
        <v>0</v>
      </c>
      <c r="R167" s="57">
        <f t="shared" si="28"/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f t="shared" si="29"/>
        <v>0</v>
      </c>
      <c r="X167" s="57"/>
      <c r="Y167" s="57">
        <f t="shared" si="21"/>
        <v>0</v>
      </c>
    </row>
    <row r="168" spans="9:25" ht="15.75" x14ac:dyDescent="0.25">
      <c r="I168" s="57">
        <f t="shared" si="26"/>
        <v>0</v>
      </c>
      <c r="J168" s="57">
        <f t="shared" si="22"/>
        <v>0</v>
      </c>
      <c r="K168" s="58">
        <f t="shared" si="23"/>
        <v>0</v>
      </c>
      <c r="L168" s="58">
        <f t="shared" si="24"/>
        <v>0</v>
      </c>
      <c r="M168" s="58">
        <f t="shared" si="27"/>
        <v>0</v>
      </c>
      <c r="N168" s="58">
        <f t="shared" si="25"/>
        <v>0</v>
      </c>
      <c r="O168" s="59"/>
      <c r="Q168" s="57">
        <v>0</v>
      </c>
      <c r="R168" s="57">
        <f t="shared" si="28"/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f t="shared" si="29"/>
        <v>0</v>
      </c>
      <c r="X168" s="57"/>
      <c r="Y168" s="57">
        <f t="shared" si="21"/>
        <v>0</v>
      </c>
    </row>
    <row r="169" spans="9:25" ht="15.75" x14ac:dyDescent="0.25">
      <c r="I169" s="57">
        <f t="shared" si="26"/>
        <v>0</v>
      </c>
      <c r="J169" s="57">
        <f t="shared" si="22"/>
        <v>0</v>
      </c>
      <c r="K169" s="58">
        <f t="shared" si="23"/>
        <v>0</v>
      </c>
      <c r="L169" s="58">
        <f t="shared" si="24"/>
        <v>0</v>
      </c>
      <c r="M169" s="58">
        <f t="shared" si="27"/>
        <v>0</v>
      </c>
      <c r="N169" s="58">
        <f t="shared" si="25"/>
        <v>0</v>
      </c>
      <c r="O169" s="59"/>
      <c r="Q169" s="57">
        <v>0</v>
      </c>
      <c r="R169" s="57">
        <f t="shared" si="28"/>
        <v>0</v>
      </c>
      <c r="S169" s="57">
        <v>0</v>
      </c>
      <c r="T169" s="57">
        <v>0</v>
      </c>
      <c r="U169" s="57">
        <v>0</v>
      </c>
      <c r="V169" s="57">
        <v>0</v>
      </c>
      <c r="W169" s="57">
        <f t="shared" si="29"/>
        <v>0</v>
      </c>
      <c r="X169" s="57"/>
      <c r="Y169" s="57">
        <f t="shared" si="21"/>
        <v>0</v>
      </c>
    </row>
    <row r="170" spans="9:25" ht="15.75" x14ac:dyDescent="0.25">
      <c r="I170" s="57">
        <f t="shared" si="26"/>
        <v>0</v>
      </c>
      <c r="J170" s="57">
        <f t="shared" si="22"/>
        <v>0</v>
      </c>
      <c r="K170" s="58">
        <f t="shared" si="23"/>
        <v>0</v>
      </c>
      <c r="L170" s="58">
        <f t="shared" si="24"/>
        <v>0</v>
      </c>
      <c r="M170" s="58">
        <f t="shared" si="27"/>
        <v>0</v>
      </c>
      <c r="N170" s="58">
        <f t="shared" si="25"/>
        <v>0</v>
      </c>
      <c r="O170" s="59"/>
      <c r="Q170" s="57">
        <v>0</v>
      </c>
      <c r="R170" s="57">
        <f t="shared" si="28"/>
        <v>0</v>
      </c>
      <c r="S170" s="57">
        <v>0</v>
      </c>
      <c r="T170" s="57">
        <v>0</v>
      </c>
      <c r="U170" s="57">
        <v>0</v>
      </c>
      <c r="V170" s="57">
        <v>0</v>
      </c>
      <c r="W170" s="57">
        <f t="shared" si="29"/>
        <v>0</v>
      </c>
      <c r="X170" s="57"/>
      <c r="Y170" s="57">
        <f t="shared" si="21"/>
        <v>0</v>
      </c>
    </row>
    <row r="171" spans="9:25" ht="15.75" x14ac:dyDescent="0.25">
      <c r="I171" s="57">
        <f t="shared" si="26"/>
        <v>0</v>
      </c>
      <c r="J171" s="57">
        <f t="shared" si="22"/>
        <v>0</v>
      </c>
      <c r="K171" s="58">
        <f t="shared" si="23"/>
        <v>0</v>
      </c>
      <c r="L171" s="58">
        <f t="shared" si="24"/>
        <v>0</v>
      </c>
      <c r="M171" s="58">
        <f t="shared" si="27"/>
        <v>0</v>
      </c>
      <c r="N171" s="58">
        <f t="shared" si="25"/>
        <v>0</v>
      </c>
      <c r="O171" s="59"/>
      <c r="Q171" s="57">
        <v>0</v>
      </c>
      <c r="R171" s="57">
        <f t="shared" si="28"/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f t="shared" si="29"/>
        <v>0</v>
      </c>
      <c r="X171" s="57"/>
      <c r="Y171" s="57">
        <f t="shared" si="21"/>
        <v>0</v>
      </c>
    </row>
    <row r="172" spans="9:25" ht="15.75" x14ac:dyDescent="0.25">
      <c r="I172" s="57">
        <f t="shared" si="26"/>
        <v>0</v>
      </c>
      <c r="J172" s="57">
        <f t="shared" si="22"/>
        <v>0</v>
      </c>
      <c r="K172" s="58">
        <f t="shared" si="23"/>
        <v>0</v>
      </c>
      <c r="L172" s="58">
        <f t="shared" si="24"/>
        <v>0</v>
      </c>
      <c r="M172" s="58">
        <f t="shared" si="27"/>
        <v>0</v>
      </c>
      <c r="N172" s="58">
        <f t="shared" si="25"/>
        <v>0</v>
      </c>
      <c r="O172" s="59"/>
      <c r="Q172" s="57">
        <v>0</v>
      </c>
      <c r="R172" s="57">
        <f t="shared" si="28"/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f t="shared" si="29"/>
        <v>0</v>
      </c>
      <c r="X172" s="57"/>
      <c r="Y172" s="57">
        <f t="shared" si="21"/>
        <v>0</v>
      </c>
    </row>
    <row r="173" spans="9:25" ht="15.75" x14ac:dyDescent="0.25">
      <c r="I173" s="57">
        <f t="shared" si="26"/>
        <v>0</v>
      </c>
      <c r="J173" s="57">
        <f t="shared" si="22"/>
        <v>0</v>
      </c>
      <c r="K173" s="58">
        <f t="shared" si="23"/>
        <v>0</v>
      </c>
      <c r="L173" s="58">
        <f t="shared" si="24"/>
        <v>0</v>
      </c>
      <c r="M173" s="58">
        <f t="shared" si="27"/>
        <v>0</v>
      </c>
      <c r="N173" s="58">
        <f t="shared" si="25"/>
        <v>0</v>
      </c>
      <c r="O173" s="59"/>
      <c r="Q173" s="57">
        <v>0</v>
      </c>
      <c r="R173" s="57">
        <f t="shared" si="28"/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f t="shared" si="29"/>
        <v>0</v>
      </c>
      <c r="X173" s="57"/>
      <c r="Y173" s="57">
        <f t="shared" si="21"/>
        <v>0</v>
      </c>
    </row>
    <row r="174" spans="9:25" ht="15.75" x14ac:dyDescent="0.25">
      <c r="I174" s="57">
        <f t="shared" si="26"/>
        <v>0</v>
      </c>
      <c r="J174" s="57">
        <f t="shared" si="22"/>
        <v>0</v>
      </c>
      <c r="K174" s="58">
        <f t="shared" si="23"/>
        <v>0</v>
      </c>
      <c r="L174" s="58">
        <f t="shared" si="24"/>
        <v>0</v>
      </c>
      <c r="M174" s="58">
        <f t="shared" si="27"/>
        <v>0</v>
      </c>
      <c r="N174" s="58">
        <f t="shared" si="25"/>
        <v>0</v>
      </c>
      <c r="O174" s="59"/>
      <c r="Q174" s="57">
        <v>0</v>
      </c>
      <c r="R174" s="57">
        <f t="shared" si="28"/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f t="shared" si="29"/>
        <v>0</v>
      </c>
      <c r="X174" s="57"/>
      <c r="Y174" s="57">
        <f t="shared" si="21"/>
        <v>0</v>
      </c>
    </row>
    <row r="175" spans="9:25" ht="15.75" x14ac:dyDescent="0.25">
      <c r="I175" s="57">
        <f t="shared" si="26"/>
        <v>0</v>
      </c>
      <c r="J175" s="57">
        <f t="shared" si="22"/>
        <v>0</v>
      </c>
      <c r="K175" s="58">
        <f t="shared" si="23"/>
        <v>0</v>
      </c>
      <c r="L175" s="58">
        <f t="shared" si="24"/>
        <v>0</v>
      </c>
      <c r="M175" s="58">
        <f t="shared" si="27"/>
        <v>0</v>
      </c>
      <c r="N175" s="58">
        <f t="shared" si="25"/>
        <v>0</v>
      </c>
      <c r="O175" s="59"/>
      <c r="Q175" s="57">
        <v>0</v>
      </c>
      <c r="R175" s="57">
        <f t="shared" si="28"/>
        <v>0</v>
      </c>
      <c r="S175" s="57">
        <v>0</v>
      </c>
      <c r="T175" s="57">
        <v>0</v>
      </c>
      <c r="U175" s="57">
        <v>0</v>
      </c>
      <c r="V175" s="57">
        <v>0</v>
      </c>
      <c r="W175" s="57">
        <f t="shared" si="29"/>
        <v>0</v>
      </c>
      <c r="X175" s="57"/>
      <c r="Y175" s="57">
        <f t="shared" si="21"/>
        <v>0</v>
      </c>
    </row>
    <row r="176" spans="9:25" ht="15.75" x14ac:dyDescent="0.25">
      <c r="I176" s="57">
        <f t="shared" si="26"/>
        <v>0</v>
      </c>
      <c r="J176" s="57">
        <f t="shared" si="22"/>
        <v>0</v>
      </c>
      <c r="K176" s="58">
        <f t="shared" si="23"/>
        <v>0</v>
      </c>
      <c r="L176" s="58">
        <f t="shared" si="24"/>
        <v>0</v>
      </c>
      <c r="M176" s="58">
        <f t="shared" si="27"/>
        <v>0</v>
      </c>
      <c r="N176" s="58">
        <f t="shared" si="25"/>
        <v>0</v>
      </c>
      <c r="O176" s="59"/>
      <c r="Q176" s="57">
        <v>0</v>
      </c>
      <c r="R176" s="57">
        <f t="shared" si="28"/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f t="shared" si="29"/>
        <v>0</v>
      </c>
      <c r="X176" s="57"/>
      <c r="Y176" s="57">
        <f t="shared" si="21"/>
        <v>0</v>
      </c>
    </row>
    <row r="177" spans="9:25" ht="15.75" x14ac:dyDescent="0.25">
      <c r="I177" s="57">
        <f t="shared" si="26"/>
        <v>0</v>
      </c>
      <c r="J177" s="57">
        <f t="shared" si="22"/>
        <v>0</v>
      </c>
      <c r="K177" s="58">
        <f t="shared" si="23"/>
        <v>0</v>
      </c>
      <c r="L177" s="58">
        <f t="shared" si="24"/>
        <v>0</v>
      </c>
      <c r="M177" s="58">
        <f t="shared" si="27"/>
        <v>0</v>
      </c>
      <c r="N177" s="58">
        <f t="shared" si="25"/>
        <v>0</v>
      </c>
      <c r="O177" s="59"/>
      <c r="Q177" s="57">
        <v>0</v>
      </c>
      <c r="R177" s="57">
        <f t="shared" si="28"/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f t="shared" si="29"/>
        <v>0</v>
      </c>
      <c r="X177" s="57"/>
      <c r="Y177" s="57">
        <f t="shared" si="21"/>
        <v>0</v>
      </c>
    </row>
    <row r="178" spans="9:25" ht="15.75" x14ac:dyDescent="0.25">
      <c r="I178" s="57">
        <f t="shared" si="26"/>
        <v>0</v>
      </c>
      <c r="J178" s="57">
        <f t="shared" si="22"/>
        <v>0</v>
      </c>
      <c r="K178" s="58">
        <f t="shared" si="23"/>
        <v>0</v>
      </c>
      <c r="L178" s="58">
        <f t="shared" si="24"/>
        <v>0</v>
      </c>
      <c r="M178" s="58">
        <f t="shared" si="27"/>
        <v>0</v>
      </c>
      <c r="N178" s="58">
        <f t="shared" si="25"/>
        <v>0</v>
      </c>
      <c r="O178" s="59"/>
      <c r="Q178" s="57">
        <v>0</v>
      </c>
      <c r="R178" s="57">
        <f t="shared" si="28"/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f t="shared" si="29"/>
        <v>0</v>
      </c>
      <c r="X178" s="57"/>
      <c r="Y178" s="57">
        <f t="shared" si="21"/>
        <v>0</v>
      </c>
    </row>
    <row r="179" spans="9:25" ht="15.75" x14ac:dyDescent="0.25">
      <c r="I179" s="57">
        <f t="shared" si="26"/>
        <v>0</v>
      </c>
      <c r="J179" s="57">
        <f t="shared" si="22"/>
        <v>0</v>
      </c>
      <c r="K179" s="58">
        <f t="shared" si="23"/>
        <v>0</v>
      </c>
      <c r="L179" s="58">
        <f t="shared" si="24"/>
        <v>0</v>
      </c>
      <c r="M179" s="58">
        <f t="shared" si="27"/>
        <v>0</v>
      </c>
      <c r="N179" s="58">
        <f t="shared" si="25"/>
        <v>0</v>
      </c>
      <c r="O179" s="59"/>
      <c r="Q179" s="57">
        <v>0</v>
      </c>
      <c r="R179" s="57">
        <f t="shared" si="28"/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f t="shared" si="29"/>
        <v>0</v>
      </c>
      <c r="X179" s="57"/>
      <c r="Y179" s="57">
        <f t="shared" si="21"/>
        <v>0</v>
      </c>
    </row>
    <row r="180" spans="9:25" ht="15.75" x14ac:dyDescent="0.25">
      <c r="I180" s="57">
        <f t="shared" si="26"/>
        <v>0</v>
      </c>
      <c r="J180" s="57">
        <f t="shared" si="22"/>
        <v>0</v>
      </c>
      <c r="K180" s="58">
        <f t="shared" si="23"/>
        <v>0</v>
      </c>
      <c r="L180" s="58">
        <f t="shared" si="24"/>
        <v>0</v>
      </c>
      <c r="M180" s="58">
        <f t="shared" si="27"/>
        <v>0</v>
      </c>
      <c r="N180" s="58">
        <f t="shared" si="25"/>
        <v>0</v>
      </c>
      <c r="O180" s="59"/>
      <c r="Q180" s="57">
        <v>0</v>
      </c>
      <c r="R180" s="57">
        <f t="shared" si="28"/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f t="shared" si="29"/>
        <v>0</v>
      </c>
      <c r="X180" s="57"/>
      <c r="Y180" s="57">
        <f t="shared" si="21"/>
        <v>0</v>
      </c>
    </row>
    <row r="181" spans="9:25" ht="15.75" x14ac:dyDescent="0.25">
      <c r="I181" s="57">
        <f t="shared" si="26"/>
        <v>0</v>
      </c>
      <c r="J181" s="57">
        <f t="shared" si="22"/>
        <v>0</v>
      </c>
      <c r="K181" s="58">
        <f t="shared" si="23"/>
        <v>0</v>
      </c>
      <c r="L181" s="58">
        <f t="shared" si="24"/>
        <v>0</v>
      </c>
      <c r="M181" s="58">
        <f t="shared" si="27"/>
        <v>0</v>
      </c>
      <c r="N181" s="58">
        <f t="shared" si="25"/>
        <v>0</v>
      </c>
      <c r="O181" s="59"/>
      <c r="Q181" s="57">
        <v>0</v>
      </c>
      <c r="R181" s="57">
        <f t="shared" si="28"/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f t="shared" si="29"/>
        <v>0</v>
      </c>
      <c r="X181" s="57"/>
      <c r="Y181" s="57">
        <f t="shared" si="21"/>
        <v>0</v>
      </c>
    </row>
    <row r="182" spans="9:25" ht="15.75" x14ac:dyDescent="0.25">
      <c r="I182" s="57">
        <f t="shared" si="26"/>
        <v>0</v>
      </c>
      <c r="J182" s="57">
        <f t="shared" si="22"/>
        <v>0</v>
      </c>
      <c r="K182" s="58">
        <f t="shared" si="23"/>
        <v>0</v>
      </c>
      <c r="L182" s="58">
        <f t="shared" si="24"/>
        <v>0</v>
      </c>
      <c r="M182" s="58">
        <f t="shared" si="27"/>
        <v>0</v>
      </c>
      <c r="N182" s="58">
        <f t="shared" si="25"/>
        <v>0</v>
      </c>
      <c r="O182" s="59"/>
      <c r="Q182" s="57">
        <v>0</v>
      </c>
      <c r="R182" s="57">
        <f t="shared" si="28"/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f t="shared" si="29"/>
        <v>0</v>
      </c>
      <c r="X182" s="57"/>
      <c r="Y182" s="57">
        <f t="shared" si="21"/>
        <v>0</v>
      </c>
    </row>
    <row r="183" spans="9:25" ht="15.75" x14ac:dyDescent="0.25">
      <c r="I183" s="57">
        <f t="shared" si="26"/>
        <v>0</v>
      </c>
      <c r="J183" s="57">
        <f t="shared" si="22"/>
        <v>0</v>
      </c>
      <c r="K183" s="58">
        <f t="shared" si="23"/>
        <v>0</v>
      </c>
      <c r="L183" s="58">
        <f t="shared" si="24"/>
        <v>0</v>
      </c>
      <c r="M183" s="58">
        <f t="shared" si="27"/>
        <v>0</v>
      </c>
      <c r="N183" s="58">
        <f t="shared" si="25"/>
        <v>0</v>
      </c>
      <c r="O183" s="59"/>
      <c r="Q183" s="57">
        <v>0</v>
      </c>
      <c r="R183" s="57">
        <f t="shared" si="28"/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f t="shared" si="29"/>
        <v>0</v>
      </c>
      <c r="X183" s="57"/>
      <c r="Y183" s="57">
        <f t="shared" si="21"/>
        <v>0</v>
      </c>
    </row>
    <row r="184" spans="9:25" ht="15.75" x14ac:dyDescent="0.25">
      <c r="I184" s="57">
        <f t="shared" si="26"/>
        <v>0</v>
      </c>
      <c r="J184" s="57">
        <f t="shared" si="22"/>
        <v>0</v>
      </c>
      <c r="K184" s="58">
        <f t="shared" si="23"/>
        <v>0</v>
      </c>
      <c r="L184" s="58">
        <f t="shared" si="24"/>
        <v>0</v>
      </c>
      <c r="M184" s="58">
        <f t="shared" si="27"/>
        <v>0</v>
      </c>
      <c r="N184" s="58">
        <f t="shared" si="25"/>
        <v>0</v>
      </c>
      <c r="O184" s="59"/>
      <c r="Q184" s="57">
        <v>0</v>
      </c>
      <c r="R184" s="57">
        <f t="shared" si="28"/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f t="shared" si="29"/>
        <v>0</v>
      </c>
      <c r="X184" s="57"/>
      <c r="Y184" s="57">
        <f t="shared" si="21"/>
        <v>0</v>
      </c>
    </row>
    <row r="185" spans="9:25" ht="15.75" x14ac:dyDescent="0.25">
      <c r="I185" s="57">
        <f t="shared" si="26"/>
        <v>0</v>
      </c>
      <c r="J185" s="57">
        <f t="shared" si="22"/>
        <v>0</v>
      </c>
      <c r="K185" s="58">
        <f t="shared" si="23"/>
        <v>0</v>
      </c>
      <c r="L185" s="58">
        <f t="shared" si="24"/>
        <v>0</v>
      </c>
      <c r="M185" s="58">
        <f t="shared" si="27"/>
        <v>0</v>
      </c>
      <c r="N185" s="58">
        <f t="shared" si="25"/>
        <v>0</v>
      </c>
      <c r="O185" s="59"/>
      <c r="Q185" s="57">
        <v>0</v>
      </c>
      <c r="R185" s="57">
        <f t="shared" si="28"/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f t="shared" si="29"/>
        <v>0</v>
      </c>
      <c r="X185" s="57"/>
      <c r="Y185" s="57">
        <f t="shared" si="21"/>
        <v>0</v>
      </c>
    </row>
    <row r="186" spans="9:25" ht="15.75" x14ac:dyDescent="0.25">
      <c r="I186" s="57">
        <f t="shared" si="26"/>
        <v>0</v>
      </c>
      <c r="J186" s="57">
        <f t="shared" si="22"/>
        <v>0</v>
      </c>
      <c r="K186" s="58">
        <f t="shared" si="23"/>
        <v>0</v>
      </c>
      <c r="L186" s="58">
        <f t="shared" si="24"/>
        <v>0</v>
      </c>
      <c r="M186" s="58">
        <f t="shared" si="27"/>
        <v>0</v>
      </c>
      <c r="N186" s="58">
        <f t="shared" si="25"/>
        <v>0</v>
      </c>
      <c r="O186" s="59"/>
      <c r="Q186" s="57">
        <v>0</v>
      </c>
      <c r="R186" s="57">
        <f t="shared" si="28"/>
        <v>0</v>
      </c>
      <c r="S186" s="57">
        <v>0</v>
      </c>
      <c r="T186" s="57">
        <v>0</v>
      </c>
      <c r="U186" s="57">
        <v>0</v>
      </c>
      <c r="V186" s="57">
        <v>0</v>
      </c>
      <c r="W186" s="57">
        <f t="shared" si="29"/>
        <v>0</v>
      </c>
      <c r="X186" s="57"/>
      <c r="Y186" s="57">
        <f t="shared" si="21"/>
        <v>0</v>
      </c>
    </row>
    <row r="187" spans="9:25" ht="15.75" x14ac:dyDescent="0.25">
      <c r="I187" s="57">
        <f t="shared" si="26"/>
        <v>0</v>
      </c>
      <c r="J187" s="57">
        <f t="shared" si="22"/>
        <v>0</v>
      </c>
      <c r="K187" s="58">
        <f t="shared" si="23"/>
        <v>0</v>
      </c>
      <c r="L187" s="58">
        <f t="shared" si="24"/>
        <v>0</v>
      </c>
      <c r="M187" s="58">
        <f t="shared" si="27"/>
        <v>0</v>
      </c>
      <c r="N187" s="58">
        <f t="shared" si="25"/>
        <v>0</v>
      </c>
      <c r="O187" s="59"/>
      <c r="Q187" s="57">
        <v>0</v>
      </c>
      <c r="R187" s="57">
        <f t="shared" si="28"/>
        <v>0</v>
      </c>
      <c r="S187" s="57">
        <v>0</v>
      </c>
      <c r="T187" s="57">
        <v>0</v>
      </c>
      <c r="U187" s="57">
        <v>0</v>
      </c>
      <c r="V187" s="57">
        <v>0</v>
      </c>
      <c r="W187" s="57">
        <f t="shared" si="29"/>
        <v>0</v>
      </c>
      <c r="X187" s="57"/>
      <c r="Y187" s="57">
        <f t="shared" si="21"/>
        <v>0</v>
      </c>
    </row>
    <row r="188" spans="9:25" ht="15.75" x14ac:dyDescent="0.25">
      <c r="I188" s="57">
        <f t="shared" si="26"/>
        <v>0</v>
      </c>
      <c r="J188" s="57">
        <f t="shared" si="22"/>
        <v>0</v>
      </c>
      <c r="K188" s="58">
        <f t="shared" si="23"/>
        <v>0</v>
      </c>
      <c r="L188" s="58">
        <f t="shared" si="24"/>
        <v>0</v>
      </c>
      <c r="M188" s="58">
        <f t="shared" si="27"/>
        <v>0</v>
      </c>
      <c r="N188" s="58">
        <f t="shared" si="25"/>
        <v>0</v>
      </c>
      <c r="O188" s="59"/>
      <c r="Q188" s="57">
        <v>0</v>
      </c>
      <c r="R188" s="57">
        <f t="shared" si="28"/>
        <v>0</v>
      </c>
      <c r="S188" s="57">
        <v>0</v>
      </c>
      <c r="T188" s="57">
        <v>0</v>
      </c>
      <c r="U188" s="57">
        <v>0</v>
      </c>
      <c r="V188" s="57">
        <v>0</v>
      </c>
      <c r="W188" s="57">
        <f t="shared" si="29"/>
        <v>0</v>
      </c>
      <c r="X188" s="57"/>
      <c r="Y188" s="57">
        <f t="shared" si="21"/>
        <v>0</v>
      </c>
    </row>
    <row r="189" spans="9:25" ht="15.75" x14ac:dyDescent="0.25">
      <c r="I189" s="57">
        <f t="shared" si="26"/>
        <v>0</v>
      </c>
      <c r="J189" s="57">
        <f t="shared" si="22"/>
        <v>0</v>
      </c>
      <c r="K189" s="58">
        <f t="shared" si="23"/>
        <v>0</v>
      </c>
      <c r="L189" s="58">
        <f t="shared" si="24"/>
        <v>0</v>
      </c>
      <c r="M189" s="58">
        <f t="shared" si="27"/>
        <v>0</v>
      </c>
      <c r="N189" s="58">
        <f t="shared" si="25"/>
        <v>0</v>
      </c>
      <c r="O189" s="59"/>
      <c r="Q189" s="57">
        <v>0</v>
      </c>
      <c r="R189" s="57">
        <f t="shared" si="28"/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f t="shared" si="29"/>
        <v>0</v>
      </c>
      <c r="X189" s="57"/>
      <c r="Y189" s="57">
        <f t="shared" si="21"/>
        <v>0</v>
      </c>
    </row>
    <row r="190" spans="9:25" ht="15.75" x14ac:dyDescent="0.25">
      <c r="I190" s="57">
        <f t="shared" si="26"/>
        <v>0</v>
      </c>
      <c r="J190" s="57">
        <f t="shared" si="22"/>
        <v>0</v>
      </c>
      <c r="K190" s="58">
        <f t="shared" si="23"/>
        <v>0</v>
      </c>
      <c r="L190" s="58">
        <f t="shared" si="24"/>
        <v>0</v>
      </c>
      <c r="M190" s="58">
        <f t="shared" si="27"/>
        <v>0</v>
      </c>
      <c r="N190" s="58">
        <f t="shared" si="25"/>
        <v>0</v>
      </c>
      <c r="O190" s="59"/>
      <c r="Q190" s="57">
        <v>0</v>
      </c>
      <c r="R190" s="57">
        <f t="shared" si="28"/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f t="shared" si="29"/>
        <v>0</v>
      </c>
      <c r="X190" s="57"/>
      <c r="Y190" s="57">
        <f t="shared" si="21"/>
        <v>0</v>
      </c>
    </row>
    <row r="191" spans="9:25" ht="15.75" x14ac:dyDescent="0.25">
      <c r="I191" s="57">
        <f t="shared" si="26"/>
        <v>0</v>
      </c>
      <c r="J191" s="57">
        <f t="shared" si="22"/>
        <v>0</v>
      </c>
      <c r="K191" s="58">
        <f t="shared" si="23"/>
        <v>0</v>
      </c>
      <c r="L191" s="58">
        <f t="shared" si="24"/>
        <v>0</v>
      </c>
      <c r="M191" s="58">
        <f t="shared" si="27"/>
        <v>0</v>
      </c>
      <c r="N191" s="58">
        <f t="shared" si="25"/>
        <v>0</v>
      </c>
      <c r="O191" s="59"/>
      <c r="Q191" s="57">
        <v>0</v>
      </c>
      <c r="R191" s="57">
        <f t="shared" si="28"/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f t="shared" si="29"/>
        <v>0</v>
      </c>
      <c r="X191" s="57"/>
      <c r="Y191" s="57">
        <f t="shared" si="21"/>
        <v>0</v>
      </c>
    </row>
    <row r="192" spans="9:25" ht="15.75" x14ac:dyDescent="0.25">
      <c r="I192" s="57">
        <f t="shared" si="26"/>
        <v>0</v>
      </c>
      <c r="J192" s="57">
        <f t="shared" si="22"/>
        <v>0</v>
      </c>
      <c r="K192" s="58">
        <f t="shared" si="23"/>
        <v>0</v>
      </c>
      <c r="L192" s="58">
        <f t="shared" si="24"/>
        <v>0</v>
      </c>
      <c r="M192" s="58">
        <f t="shared" si="27"/>
        <v>0</v>
      </c>
      <c r="N192" s="58">
        <f t="shared" si="25"/>
        <v>0</v>
      </c>
      <c r="O192" s="59"/>
      <c r="Q192" s="57">
        <v>0</v>
      </c>
      <c r="R192" s="57">
        <f t="shared" si="28"/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f t="shared" si="29"/>
        <v>0</v>
      </c>
      <c r="X192" s="57"/>
      <c r="Y192" s="57">
        <f t="shared" si="21"/>
        <v>0</v>
      </c>
    </row>
    <row r="193" spans="9:25" ht="15.75" x14ac:dyDescent="0.25">
      <c r="I193" s="57">
        <f t="shared" si="26"/>
        <v>0</v>
      </c>
      <c r="J193" s="57">
        <f t="shared" si="22"/>
        <v>0</v>
      </c>
      <c r="K193" s="58">
        <f t="shared" si="23"/>
        <v>0</v>
      </c>
      <c r="L193" s="58">
        <f t="shared" si="24"/>
        <v>0</v>
      </c>
      <c r="M193" s="58">
        <f t="shared" si="27"/>
        <v>0</v>
      </c>
      <c r="N193" s="58">
        <f t="shared" si="25"/>
        <v>0</v>
      </c>
      <c r="O193" s="59"/>
      <c r="Q193" s="57">
        <v>0</v>
      </c>
      <c r="R193" s="57">
        <f t="shared" si="28"/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f t="shared" si="29"/>
        <v>0</v>
      </c>
      <c r="X193" s="57"/>
      <c r="Y193" s="57">
        <f t="shared" si="21"/>
        <v>0</v>
      </c>
    </row>
    <row r="194" spans="9:25" ht="15.75" x14ac:dyDescent="0.25">
      <c r="I194" s="57">
        <f t="shared" si="26"/>
        <v>0</v>
      </c>
      <c r="J194" s="57">
        <f t="shared" si="22"/>
        <v>0</v>
      </c>
      <c r="K194" s="58">
        <f t="shared" si="23"/>
        <v>0</v>
      </c>
      <c r="L194" s="58">
        <f t="shared" si="24"/>
        <v>0</v>
      </c>
      <c r="M194" s="58">
        <f t="shared" si="27"/>
        <v>0</v>
      </c>
      <c r="N194" s="58">
        <f t="shared" si="25"/>
        <v>0</v>
      </c>
      <c r="O194" s="59"/>
      <c r="Q194" s="57">
        <v>0</v>
      </c>
      <c r="R194" s="57">
        <f t="shared" si="28"/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f t="shared" si="29"/>
        <v>0</v>
      </c>
      <c r="X194" s="57"/>
      <c r="Y194" s="57">
        <f t="shared" si="21"/>
        <v>0</v>
      </c>
    </row>
    <row r="195" spans="9:25" ht="15.75" x14ac:dyDescent="0.25">
      <c r="I195" s="57">
        <f t="shared" si="26"/>
        <v>0</v>
      </c>
      <c r="J195" s="57">
        <f t="shared" si="22"/>
        <v>0</v>
      </c>
      <c r="K195" s="58">
        <f t="shared" si="23"/>
        <v>0</v>
      </c>
      <c r="L195" s="58">
        <f t="shared" si="24"/>
        <v>0</v>
      </c>
      <c r="M195" s="58">
        <f t="shared" si="27"/>
        <v>0</v>
      </c>
      <c r="N195" s="58">
        <f t="shared" si="25"/>
        <v>0</v>
      </c>
      <c r="O195" s="59"/>
      <c r="Q195" s="57">
        <v>0</v>
      </c>
      <c r="R195" s="57">
        <f t="shared" si="28"/>
        <v>0</v>
      </c>
      <c r="S195" s="57">
        <v>0</v>
      </c>
      <c r="T195" s="57">
        <v>0</v>
      </c>
      <c r="U195" s="57">
        <v>0</v>
      </c>
      <c r="V195" s="57">
        <v>0</v>
      </c>
      <c r="W195" s="57">
        <f t="shared" si="29"/>
        <v>0</v>
      </c>
      <c r="X195" s="57"/>
      <c r="Y195" s="57">
        <f t="shared" si="21"/>
        <v>0</v>
      </c>
    </row>
    <row r="196" spans="9:25" ht="15.75" x14ac:dyDescent="0.25">
      <c r="I196" s="57">
        <f t="shared" si="26"/>
        <v>0</v>
      </c>
      <c r="J196" s="57">
        <f t="shared" si="22"/>
        <v>0</v>
      </c>
      <c r="K196" s="58">
        <f t="shared" si="23"/>
        <v>0</v>
      </c>
      <c r="L196" s="58">
        <f t="shared" si="24"/>
        <v>0</v>
      </c>
      <c r="M196" s="58">
        <f t="shared" si="27"/>
        <v>0</v>
      </c>
      <c r="N196" s="58">
        <f t="shared" si="25"/>
        <v>0</v>
      </c>
      <c r="O196" s="59"/>
      <c r="Q196" s="57">
        <v>0</v>
      </c>
      <c r="R196" s="57">
        <f t="shared" si="28"/>
        <v>0</v>
      </c>
      <c r="S196" s="57">
        <v>0</v>
      </c>
      <c r="T196" s="57">
        <v>0</v>
      </c>
      <c r="U196" s="57">
        <v>0</v>
      </c>
      <c r="V196" s="57">
        <v>0</v>
      </c>
      <c r="W196" s="57">
        <f t="shared" si="29"/>
        <v>0</v>
      </c>
      <c r="X196" s="57"/>
      <c r="Y196" s="57">
        <f t="shared" si="21"/>
        <v>0</v>
      </c>
    </row>
    <row r="197" spans="9:25" ht="15.75" x14ac:dyDescent="0.25">
      <c r="I197" s="57">
        <f t="shared" si="26"/>
        <v>0</v>
      </c>
      <c r="J197" s="57">
        <f t="shared" si="22"/>
        <v>0</v>
      </c>
      <c r="K197" s="58">
        <f t="shared" si="23"/>
        <v>0</v>
      </c>
      <c r="L197" s="58">
        <f t="shared" si="24"/>
        <v>0</v>
      </c>
      <c r="M197" s="58">
        <f t="shared" si="27"/>
        <v>0</v>
      </c>
      <c r="N197" s="58">
        <f t="shared" si="25"/>
        <v>0</v>
      </c>
      <c r="O197" s="59"/>
      <c r="Q197" s="57">
        <v>0</v>
      </c>
      <c r="R197" s="57">
        <f t="shared" si="28"/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f t="shared" si="29"/>
        <v>0</v>
      </c>
      <c r="X197" s="57"/>
      <c r="Y197" s="57">
        <f t="shared" si="21"/>
        <v>0</v>
      </c>
    </row>
    <row r="198" spans="9:25" ht="15.75" x14ac:dyDescent="0.25">
      <c r="I198" s="57">
        <f t="shared" si="26"/>
        <v>0</v>
      </c>
      <c r="J198" s="57">
        <f t="shared" si="22"/>
        <v>0</v>
      </c>
      <c r="K198" s="58">
        <f t="shared" si="23"/>
        <v>0</v>
      </c>
      <c r="L198" s="58">
        <f t="shared" si="24"/>
        <v>0</v>
      </c>
      <c r="M198" s="58">
        <f t="shared" si="27"/>
        <v>0</v>
      </c>
      <c r="N198" s="58">
        <f t="shared" si="25"/>
        <v>0</v>
      </c>
      <c r="O198" s="59"/>
      <c r="Q198" s="57">
        <v>0</v>
      </c>
      <c r="R198" s="57">
        <f t="shared" si="28"/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f t="shared" si="29"/>
        <v>0</v>
      </c>
      <c r="X198" s="57"/>
      <c r="Y198" s="57">
        <f t="shared" si="21"/>
        <v>0</v>
      </c>
    </row>
    <row r="199" spans="9:25" ht="15.75" x14ac:dyDescent="0.25">
      <c r="I199" s="57">
        <f t="shared" si="26"/>
        <v>0</v>
      </c>
      <c r="J199" s="57">
        <f t="shared" si="22"/>
        <v>0</v>
      </c>
      <c r="K199" s="58">
        <f t="shared" si="23"/>
        <v>0</v>
      </c>
      <c r="L199" s="58">
        <f t="shared" si="24"/>
        <v>0</v>
      </c>
      <c r="M199" s="58">
        <f t="shared" si="27"/>
        <v>0</v>
      </c>
      <c r="N199" s="58">
        <f t="shared" si="25"/>
        <v>0</v>
      </c>
      <c r="O199" s="59"/>
      <c r="Q199" s="57">
        <v>0</v>
      </c>
      <c r="R199" s="57">
        <f t="shared" si="28"/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f t="shared" si="29"/>
        <v>0</v>
      </c>
      <c r="X199" s="57"/>
      <c r="Y199" s="57">
        <f t="shared" si="21"/>
        <v>0</v>
      </c>
    </row>
    <row r="200" spans="9:25" ht="15.75" x14ac:dyDescent="0.25">
      <c r="I200" s="57">
        <f t="shared" si="26"/>
        <v>0</v>
      </c>
      <c r="J200" s="57">
        <f t="shared" si="22"/>
        <v>0</v>
      </c>
      <c r="K200" s="58">
        <f t="shared" si="23"/>
        <v>0</v>
      </c>
      <c r="L200" s="58">
        <f t="shared" si="24"/>
        <v>0</v>
      </c>
      <c r="M200" s="58">
        <f t="shared" si="27"/>
        <v>0</v>
      </c>
      <c r="N200" s="58">
        <f t="shared" si="25"/>
        <v>0</v>
      </c>
      <c r="O200" s="59"/>
      <c r="Q200" s="57">
        <v>0</v>
      </c>
      <c r="R200" s="57">
        <f t="shared" si="28"/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f t="shared" si="29"/>
        <v>0</v>
      </c>
      <c r="X200" s="57"/>
      <c r="Y200" s="57">
        <f t="shared" si="21"/>
        <v>0</v>
      </c>
    </row>
    <row r="201" spans="9:25" ht="15.75" x14ac:dyDescent="0.25">
      <c r="I201" s="57">
        <f t="shared" si="26"/>
        <v>0</v>
      </c>
      <c r="J201" s="57">
        <f t="shared" si="22"/>
        <v>0</v>
      </c>
      <c r="K201" s="58">
        <f t="shared" si="23"/>
        <v>0</v>
      </c>
      <c r="L201" s="58">
        <f t="shared" si="24"/>
        <v>0</v>
      </c>
      <c r="M201" s="58">
        <f t="shared" si="27"/>
        <v>0</v>
      </c>
      <c r="N201" s="58">
        <f t="shared" si="25"/>
        <v>0</v>
      </c>
      <c r="O201" s="59"/>
      <c r="Q201" s="57">
        <v>0</v>
      </c>
      <c r="R201" s="57">
        <f t="shared" si="28"/>
        <v>0</v>
      </c>
      <c r="S201" s="57">
        <v>0</v>
      </c>
      <c r="T201" s="57">
        <v>0</v>
      </c>
      <c r="U201" s="57">
        <v>0</v>
      </c>
      <c r="V201" s="57">
        <v>0</v>
      </c>
      <c r="W201" s="57">
        <f t="shared" si="29"/>
        <v>0</v>
      </c>
      <c r="X201" s="57"/>
      <c r="Y201" s="57">
        <f t="shared" si="21"/>
        <v>0</v>
      </c>
    </row>
    <row r="202" spans="9:25" ht="15.75" x14ac:dyDescent="0.25">
      <c r="I202" s="57">
        <f t="shared" si="26"/>
        <v>0</v>
      </c>
      <c r="J202" s="57">
        <f t="shared" si="22"/>
        <v>0</v>
      </c>
      <c r="K202" s="58">
        <f t="shared" si="23"/>
        <v>0</v>
      </c>
      <c r="L202" s="58">
        <f t="shared" si="24"/>
        <v>0</v>
      </c>
      <c r="M202" s="58">
        <f t="shared" si="27"/>
        <v>0</v>
      </c>
      <c r="N202" s="58">
        <f t="shared" si="25"/>
        <v>0</v>
      </c>
      <c r="O202" s="59"/>
      <c r="Q202" s="57">
        <v>0</v>
      </c>
      <c r="R202" s="57">
        <f t="shared" si="28"/>
        <v>0</v>
      </c>
      <c r="S202" s="57">
        <v>0</v>
      </c>
      <c r="T202" s="57">
        <v>0</v>
      </c>
      <c r="U202" s="57">
        <v>0</v>
      </c>
      <c r="V202" s="57">
        <v>0</v>
      </c>
      <c r="W202" s="57">
        <f t="shared" si="29"/>
        <v>0</v>
      </c>
      <c r="X202" s="57"/>
      <c r="Y202" s="57">
        <f t="shared" si="21"/>
        <v>0</v>
      </c>
    </row>
    <row r="203" spans="9:25" ht="15.75" x14ac:dyDescent="0.25">
      <c r="I203" s="57">
        <f t="shared" si="26"/>
        <v>0</v>
      </c>
      <c r="J203" s="57">
        <f t="shared" si="22"/>
        <v>0</v>
      </c>
      <c r="K203" s="58">
        <f t="shared" si="23"/>
        <v>0</v>
      </c>
      <c r="L203" s="58">
        <f t="shared" si="24"/>
        <v>0</v>
      </c>
      <c r="M203" s="58">
        <f t="shared" si="27"/>
        <v>0</v>
      </c>
      <c r="N203" s="58">
        <f t="shared" si="25"/>
        <v>0</v>
      </c>
      <c r="O203" s="59"/>
      <c r="Q203" s="57">
        <v>0</v>
      </c>
      <c r="R203" s="57">
        <f t="shared" si="28"/>
        <v>0</v>
      </c>
      <c r="S203" s="57">
        <v>0</v>
      </c>
      <c r="T203" s="57">
        <v>0</v>
      </c>
      <c r="U203" s="57">
        <v>0</v>
      </c>
      <c r="V203" s="57">
        <v>0</v>
      </c>
      <c r="W203" s="57">
        <f t="shared" si="29"/>
        <v>0</v>
      </c>
      <c r="X203" s="57"/>
      <c r="Y203" s="57">
        <f t="shared" si="21"/>
        <v>0</v>
      </c>
    </row>
    <row r="204" spans="9:25" ht="15.75" x14ac:dyDescent="0.25">
      <c r="I204" s="57">
        <f t="shared" si="26"/>
        <v>0</v>
      </c>
      <c r="J204" s="57">
        <f t="shared" si="22"/>
        <v>0</v>
      </c>
      <c r="K204" s="58">
        <f t="shared" si="23"/>
        <v>0</v>
      </c>
      <c r="L204" s="58">
        <f t="shared" si="24"/>
        <v>0</v>
      </c>
      <c r="M204" s="58">
        <f t="shared" si="27"/>
        <v>0</v>
      </c>
      <c r="N204" s="58">
        <f t="shared" si="25"/>
        <v>0</v>
      </c>
      <c r="O204" s="59"/>
      <c r="Q204" s="57">
        <v>0</v>
      </c>
      <c r="R204" s="57">
        <f t="shared" si="28"/>
        <v>0</v>
      </c>
      <c r="S204" s="57">
        <v>0</v>
      </c>
      <c r="T204" s="57">
        <v>0</v>
      </c>
      <c r="U204" s="57">
        <v>0</v>
      </c>
      <c r="V204" s="57">
        <v>0</v>
      </c>
      <c r="W204" s="57">
        <f t="shared" si="29"/>
        <v>0</v>
      </c>
      <c r="X204" s="57"/>
      <c r="Y204" s="57">
        <f t="shared" si="21"/>
        <v>0</v>
      </c>
    </row>
    <row r="205" spans="9:25" ht="15.75" x14ac:dyDescent="0.25">
      <c r="I205" s="57">
        <f t="shared" si="26"/>
        <v>0</v>
      </c>
      <c r="J205" s="57">
        <f t="shared" si="22"/>
        <v>0</v>
      </c>
      <c r="K205" s="58">
        <f t="shared" si="23"/>
        <v>0</v>
      </c>
      <c r="L205" s="58">
        <f t="shared" si="24"/>
        <v>0</v>
      </c>
      <c r="M205" s="58">
        <f t="shared" si="27"/>
        <v>0</v>
      </c>
      <c r="N205" s="58">
        <f t="shared" si="25"/>
        <v>0</v>
      </c>
      <c r="O205" s="59"/>
      <c r="Q205" s="57">
        <v>0</v>
      </c>
      <c r="R205" s="57">
        <f t="shared" si="28"/>
        <v>0</v>
      </c>
      <c r="S205" s="57">
        <v>0</v>
      </c>
      <c r="T205" s="57">
        <v>0</v>
      </c>
      <c r="U205" s="57">
        <v>0</v>
      </c>
      <c r="V205" s="57">
        <v>0</v>
      </c>
      <c r="W205" s="57">
        <f t="shared" si="29"/>
        <v>0</v>
      </c>
      <c r="X205" s="57"/>
      <c r="Y205" s="57">
        <f t="shared" si="21"/>
        <v>0</v>
      </c>
    </row>
    <row r="206" spans="9:25" ht="15.75" x14ac:dyDescent="0.25">
      <c r="I206" s="57">
        <f t="shared" si="26"/>
        <v>0</v>
      </c>
      <c r="J206" s="57">
        <f t="shared" si="22"/>
        <v>0</v>
      </c>
      <c r="K206" s="58">
        <f t="shared" si="23"/>
        <v>0</v>
      </c>
      <c r="L206" s="58">
        <f t="shared" si="24"/>
        <v>0</v>
      </c>
      <c r="M206" s="58">
        <f t="shared" si="27"/>
        <v>0</v>
      </c>
      <c r="N206" s="58">
        <f t="shared" si="25"/>
        <v>0</v>
      </c>
      <c r="O206" s="59"/>
      <c r="Q206" s="57">
        <v>0</v>
      </c>
      <c r="R206" s="57">
        <f t="shared" si="28"/>
        <v>0</v>
      </c>
      <c r="S206" s="57">
        <v>0</v>
      </c>
      <c r="T206" s="57">
        <v>0</v>
      </c>
      <c r="U206" s="57">
        <v>0</v>
      </c>
      <c r="V206" s="57">
        <v>0</v>
      </c>
      <c r="W206" s="57">
        <f t="shared" si="29"/>
        <v>0</v>
      </c>
      <c r="X206" s="57"/>
      <c r="Y206" s="57">
        <f t="shared" si="21"/>
        <v>0</v>
      </c>
    </row>
    <row r="207" spans="9:25" ht="15.75" x14ac:dyDescent="0.25">
      <c r="I207" s="57">
        <f t="shared" si="26"/>
        <v>0</v>
      </c>
      <c r="J207" s="57">
        <f t="shared" si="22"/>
        <v>0</v>
      </c>
      <c r="K207" s="58">
        <f t="shared" si="23"/>
        <v>0</v>
      </c>
      <c r="L207" s="58">
        <f t="shared" si="24"/>
        <v>0</v>
      </c>
      <c r="M207" s="58">
        <f t="shared" si="27"/>
        <v>0</v>
      </c>
      <c r="N207" s="58">
        <f t="shared" si="25"/>
        <v>0</v>
      </c>
      <c r="O207" s="59"/>
      <c r="Q207" s="57">
        <v>0</v>
      </c>
      <c r="R207" s="57">
        <f t="shared" si="28"/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f t="shared" si="29"/>
        <v>0</v>
      </c>
      <c r="X207" s="57"/>
      <c r="Y207" s="57">
        <f t="shared" si="21"/>
        <v>0</v>
      </c>
    </row>
    <row r="208" spans="9:25" ht="15.75" x14ac:dyDescent="0.25">
      <c r="I208" s="57">
        <f t="shared" si="26"/>
        <v>0</v>
      </c>
      <c r="J208" s="57">
        <f t="shared" si="22"/>
        <v>0</v>
      </c>
      <c r="K208" s="58">
        <f t="shared" si="23"/>
        <v>0</v>
      </c>
      <c r="L208" s="58">
        <f t="shared" si="24"/>
        <v>0</v>
      </c>
      <c r="M208" s="58">
        <f t="shared" si="27"/>
        <v>0</v>
      </c>
      <c r="N208" s="58">
        <f t="shared" si="25"/>
        <v>0</v>
      </c>
      <c r="O208" s="59"/>
      <c r="Q208" s="57">
        <v>0</v>
      </c>
      <c r="R208" s="57">
        <f t="shared" si="28"/>
        <v>0</v>
      </c>
      <c r="S208" s="57">
        <v>0</v>
      </c>
      <c r="T208" s="57">
        <v>0</v>
      </c>
      <c r="U208" s="57">
        <v>0</v>
      </c>
      <c r="V208" s="57">
        <v>0</v>
      </c>
      <c r="W208" s="57">
        <f t="shared" si="29"/>
        <v>0</v>
      </c>
      <c r="X208" s="57"/>
      <c r="Y208" s="57">
        <f t="shared" si="21"/>
        <v>0</v>
      </c>
    </row>
    <row r="209" spans="9:25" ht="15.75" x14ac:dyDescent="0.25">
      <c r="I209" s="57">
        <f t="shared" si="26"/>
        <v>0</v>
      </c>
      <c r="J209" s="57">
        <f t="shared" si="22"/>
        <v>0</v>
      </c>
      <c r="K209" s="58">
        <f t="shared" si="23"/>
        <v>0</v>
      </c>
      <c r="L209" s="58">
        <f t="shared" si="24"/>
        <v>0</v>
      </c>
      <c r="M209" s="58">
        <f t="shared" si="27"/>
        <v>0</v>
      </c>
      <c r="N209" s="58">
        <f t="shared" si="25"/>
        <v>0</v>
      </c>
      <c r="O209" s="59"/>
      <c r="Q209" s="57">
        <v>0</v>
      </c>
      <c r="R209" s="57">
        <f t="shared" si="28"/>
        <v>0</v>
      </c>
      <c r="S209" s="57">
        <v>0</v>
      </c>
      <c r="T209" s="57">
        <v>0</v>
      </c>
      <c r="U209" s="57">
        <v>0</v>
      </c>
      <c r="V209" s="57">
        <v>0</v>
      </c>
      <c r="W209" s="57">
        <f t="shared" si="29"/>
        <v>0</v>
      </c>
      <c r="X209" s="57"/>
      <c r="Y209" s="57">
        <f t="shared" si="21"/>
        <v>0</v>
      </c>
    </row>
    <row r="210" spans="9:25" ht="15.75" x14ac:dyDescent="0.25">
      <c r="I210" s="57">
        <f t="shared" si="26"/>
        <v>0</v>
      </c>
      <c r="J210" s="57">
        <f t="shared" si="22"/>
        <v>0</v>
      </c>
      <c r="K210" s="58">
        <f t="shared" si="23"/>
        <v>0</v>
      </c>
      <c r="L210" s="58">
        <f t="shared" si="24"/>
        <v>0</v>
      </c>
      <c r="M210" s="58">
        <f t="shared" si="27"/>
        <v>0</v>
      </c>
      <c r="N210" s="58">
        <f t="shared" si="25"/>
        <v>0</v>
      </c>
      <c r="O210" s="59"/>
      <c r="Q210" s="57">
        <v>0</v>
      </c>
      <c r="R210" s="57">
        <f t="shared" si="28"/>
        <v>0</v>
      </c>
      <c r="S210" s="57">
        <v>0</v>
      </c>
      <c r="T210" s="57">
        <v>0</v>
      </c>
      <c r="U210" s="57">
        <v>0</v>
      </c>
      <c r="V210" s="57">
        <v>0</v>
      </c>
      <c r="W210" s="57">
        <f t="shared" si="29"/>
        <v>0</v>
      </c>
      <c r="X210" s="57"/>
      <c r="Y210" s="57">
        <f t="shared" si="21"/>
        <v>0</v>
      </c>
    </row>
    <row r="211" spans="9:25" ht="15.75" x14ac:dyDescent="0.25">
      <c r="I211" s="57">
        <f t="shared" si="26"/>
        <v>0</v>
      </c>
      <c r="J211" s="57">
        <f t="shared" si="22"/>
        <v>0</v>
      </c>
      <c r="K211" s="58">
        <f t="shared" si="23"/>
        <v>0</v>
      </c>
      <c r="L211" s="58">
        <f t="shared" si="24"/>
        <v>0</v>
      </c>
      <c r="M211" s="58">
        <f t="shared" si="27"/>
        <v>0</v>
      </c>
      <c r="N211" s="58">
        <f t="shared" si="25"/>
        <v>0</v>
      </c>
      <c r="O211" s="59"/>
      <c r="Q211" s="57">
        <v>0</v>
      </c>
      <c r="R211" s="57">
        <f t="shared" si="28"/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f t="shared" si="29"/>
        <v>0</v>
      </c>
      <c r="X211" s="57"/>
      <c r="Y211" s="57">
        <f t="shared" si="21"/>
        <v>0</v>
      </c>
    </row>
    <row r="212" spans="9:25" ht="15.75" x14ac:dyDescent="0.25">
      <c r="I212" s="57">
        <f t="shared" si="26"/>
        <v>0</v>
      </c>
      <c r="J212" s="57">
        <f t="shared" si="22"/>
        <v>0</v>
      </c>
      <c r="K212" s="58">
        <f t="shared" si="23"/>
        <v>0</v>
      </c>
      <c r="L212" s="58">
        <f t="shared" si="24"/>
        <v>0</v>
      </c>
      <c r="M212" s="58">
        <f t="shared" si="27"/>
        <v>0</v>
      </c>
      <c r="N212" s="58">
        <f t="shared" si="25"/>
        <v>0</v>
      </c>
      <c r="O212" s="59"/>
      <c r="Q212" s="57">
        <v>0</v>
      </c>
      <c r="R212" s="57">
        <f t="shared" si="28"/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f t="shared" si="29"/>
        <v>0</v>
      </c>
      <c r="X212" s="57"/>
      <c r="Y212" s="57">
        <f t="shared" si="21"/>
        <v>0</v>
      </c>
    </row>
    <row r="213" spans="9:25" ht="15.75" x14ac:dyDescent="0.25">
      <c r="I213" s="57">
        <f t="shared" si="26"/>
        <v>0</v>
      </c>
      <c r="J213" s="57">
        <f t="shared" si="22"/>
        <v>0</v>
      </c>
      <c r="K213" s="58">
        <f t="shared" si="23"/>
        <v>0</v>
      </c>
      <c r="L213" s="58">
        <f t="shared" si="24"/>
        <v>0</v>
      </c>
      <c r="M213" s="58">
        <f t="shared" si="27"/>
        <v>0</v>
      </c>
      <c r="N213" s="58">
        <f t="shared" si="25"/>
        <v>0</v>
      </c>
      <c r="O213" s="59"/>
      <c r="Q213" s="57">
        <v>0</v>
      </c>
      <c r="R213" s="57">
        <f t="shared" si="28"/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f t="shared" si="29"/>
        <v>0</v>
      </c>
      <c r="X213" s="57"/>
      <c r="Y213" s="57">
        <f t="shared" ref="Y213:Y276" si="30">SUM(Q213:X213)</f>
        <v>0</v>
      </c>
    </row>
    <row r="214" spans="9:25" ht="15.75" x14ac:dyDescent="0.25">
      <c r="I214" s="57">
        <f t="shared" si="26"/>
        <v>0</v>
      </c>
      <c r="J214" s="57">
        <f t="shared" ref="J214:J277" si="31">IF(I214&lt;&gt;0,N213,0)</f>
        <v>0</v>
      </c>
      <c r="K214" s="58">
        <f t="shared" ref="K214:K277" si="32">IF(I214&lt;&gt;0,J214*$K$16,0)</f>
        <v>0</v>
      </c>
      <c r="L214" s="58">
        <f t="shared" ref="L214:L277" si="33">IF(I214&lt;&gt;0,M214-K214,0)</f>
        <v>0</v>
      </c>
      <c r="M214" s="58">
        <f t="shared" si="27"/>
        <v>0</v>
      </c>
      <c r="N214" s="58">
        <f t="shared" ref="N214:N277" si="34">IF(I214&lt;&gt;0,J214-L214,0)</f>
        <v>0</v>
      </c>
      <c r="O214" s="59"/>
      <c r="Q214" s="57">
        <v>0</v>
      </c>
      <c r="R214" s="57">
        <f t="shared" si="28"/>
        <v>0</v>
      </c>
      <c r="S214" s="57">
        <v>0</v>
      </c>
      <c r="T214" s="57">
        <v>0</v>
      </c>
      <c r="U214" s="57">
        <v>0</v>
      </c>
      <c r="V214" s="57">
        <v>0</v>
      </c>
      <c r="W214" s="57">
        <f t="shared" si="29"/>
        <v>0</v>
      </c>
      <c r="X214" s="57"/>
      <c r="Y214" s="57">
        <f t="shared" si="30"/>
        <v>0</v>
      </c>
    </row>
    <row r="215" spans="9:25" ht="15.75" x14ac:dyDescent="0.25">
      <c r="I215" s="57">
        <f t="shared" ref="I215:I278" si="35">IF(AND(I214+1&lt;=$C$10,I214&lt;&gt;0),I214+1,0)</f>
        <v>0</v>
      </c>
      <c r="J215" s="57">
        <f t="shared" si="31"/>
        <v>0</v>
      </c>
      <c r="K215" s="58">
        <f t="shared" si="32"/>
        <v>0</v>
      </c>
      <c r="L215" s="58">
        <f t="shared" si="33"/>
        <v>0</v>
      </c>
      <c r="M215" s="58">
        <f t="shared" ref="M215:M278" si="36">IF(I215&lt;&gt;0,PMT($K$16,$C$10,-$C$9),0)</f>
        <v>0</v>
      </c>
      <c r="N215" s="58">
        <f t="shared" si="34"/>
        <v>0</v>
      </c>
      <c r="O215" s="59"/>
      <c r="Q215" s="57">
        <v>0</v>
      </c>
      <c r="R215" s="57">
        <f t="shared" ref="R215:R278" si="37">IF(M215=0,0,-M215)</f>
        <v>0</v>
      </c>
      <c r="S215" s="57">
        <v>0</v>
      </c>
      <c r="T215" s="57">
        <v>0</v>
      </c>
      <c r="U215" s="57">
        <v>0</v>
      </c>
      <c r="V215" s="57">
        <v>0</v>
      </c>
      <c r="W215" s="57">
        <f t="shared" ref="W215:W278" si="38">($W$19*N214)*-1</f>
        <v>0</v>
      </c>
      <c r="X215" s="57"/>
      <c r="Y215" s="57">
        <f t="shared" si="30"/>
        <v>0</v>
      </c>
    </row>
    <row r="216" spans="9:25" ht="15.75" x14ac:dyDescent="0.25">
      <c r="I216" s="57">
        <f t="shared" si="35"/>
        <v>0</v>
      </c>
      <c r="J216" s="57">
        <f t="shared" si="31"/>
        <v>0</v>
      </c>
      <c r="K216" s="58">
        <f t="shared" si="32"/>
        <v>0</v>
      </c>
      <c r="L216" s="58">
        <f t="shared" si="33"/>
        <v>0</v>
      </c>
      <c r="M216" s="58">
        <f t="shared" si="36"/>
        <v>0</v>
      </c>
      <c r="N216" s="58">
        <f t="shared" si="34"/>
        <v>0</v>
      </c>
      <c r="O216" s="59"/>
      <c r="Q216" s="57">
        <v>0</v>
      </c>
      <c r="R216" s="57">
        <f t="shared" si="37"/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f t="shared" si="38"/>
        <v>0</v>
      </c>
      <c r="X216" s="57"/>
      <c r="Y216" s="57">
        <f t="shared" si="30"/>
        <v>0</v>
      </c>
    </row>
    <row r="217" spans="9:25" ht="15.75" x14ac:dyDescent="0.25">
      <c r="I217" s="57">
        <f t="shared" si="35"/>
        <v>0</v>
      </c>
      <c r="J217" s="57">
        <f t="shared" si="31"/>
        <v>0</v>
      </c>
      <c r="K217" s="58">
        <f t="shared" si="32"/>
        <v>0</v>
      </c>
      <c r="L217" s="58">
        <f t="shared" si="33"/>
        <v>0</v>
      </c>
      <c r="M217" s="58">
        <f t="shared" si="36"/>
        <v>0</v>
      </c>
      <c r="N217" s="58">
        <f t="shared" si="34"/>
        <v>0</v>
      </c>
      <c r="O217" s="59"/>
      <c r="Q217" s="57">
        <v>0</v>
      </c>
      <c r="R217" s="57">
        <f t="shared" si="37"/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f t="shared" si="38"/>
        <v>0</v>
      </c>
      <c r="X217" s="57"/>
      <c r="Y217" s="57">
        <f t="shared" si="30"/>
        <v>0</v>
      </c>
    </row>
    <row r="218" spans="9:25" ht="15.75" x14ac:dyDescent="0.25">
      <c r="I218" s="57">
        <f t="shared" si="35"/>
        <v>0</v>
      </c>
      <c r="J218" s="57">
        <f t="shared" si="31"/>
        <v>0</v>
      </c>
      <c r="K218" s="58">
        <f t="shared" si="32"/>
        <v>0</v>
      </c>
      <c r="L218" s="58">
        <f t="shared" si="33"/>
        <v>0</v>
      </c>
      <c r="M218" s="58">
        <f t="shared" si="36"/>
        <v>0</v>
      </c>
      <c r="N218" s="58">
        <f t="shared" si="34"/>
        <v>0</v>
      </c>
      <c r="O218" s="59"/>
      <c r="Q218" s="57">
        <v>0</v>
      </c>
      <c r="R218" s="57">
        <f t="shared" si="37"/>
        <v>0</v>
      </c>
      <c r="S218" s="57">
        <v>0</v>
      </c>
      <c r="T218" s="57">
        <v>0</v>
      </c>
      <c r="U218" s="57">
        <v>0</v>
      </c>
      <c r="V218" s="57">
        <v>0</v>
      </c>
      <c r="W218" s="57">
        <f t="shared" si="38"/>
        <v>0</v>
      </c>
      <c r="X218" s="57"/>
      <c r="Y218" s="57">
        <f t="shared" si="30"/>
        <v>0</v>
      </c>
    </row>
    <row r="219" spans="9:25" ht="15.75" x14ac:dyDescent="0.25">
      <c r="I219" s="57">
        <f t="shared" si="35"/>
        <v>0</v>
      </c>
      <c r="J219" s="57">
        <f t="shared" si="31"/>
        <v>0</v>
      </c>
      <c r="K219" s="58">
        <f t="shared" si="32"/>
        <v>0</v>
      </c>
      <c r="L219" s="58">
        <f t="shared" si="33"/>
        <v>0</v>
      </c>
      <c r="M219" s="58">
        <f t="shared" si="36"/>
        <v>0</v>
      </c>
      <c r="N219" s="58">
        <f t="shared" si="34"/>
        <v>0</v>
      </c>
      <c r="O219" s="59"/>
      <c r="Q219" s="57">
        <v>0</v>
      </c>
      <c r="R219" s="57">
        <f t="shared" si="37"/>
        <v>0</v>
      </c>
      <c r="S219" s="57">
        <v>0</v>
      </c>
      <c r="T219" s="57">
        <v>0</v>
      </c>
      <c r="U219" s="57">
        <v>0</v>
      </c>
      <c r="V219" s="57">
        <v>0</v>
      </c>
      <c r="W219" s="57">
        <f t="shared" si="38"/>
        <v>0</v>
      </c>
      <c r="X219" s="57"/>
      <c r="Y219" s="57">
        <f t="shared" si="30"/>
        <v>0</v>
      </c>
    </row>
    <row r="220" spans="9:25" ht="15.75" x14ac:dyDescent="0.25">
      <c r="I220" s="57">
        <f t="shared" si="35"/>
        <v>0</v>
      </c>
      <c r="J220" s="57">
        <f t="shared" si="31"/>
        <v>0</v>
      </c>
      <c r="K220" s="58">
        <f t="shared" si="32"/>
        <v>0</v>
      </c>
      <c r="L220" s="58">
        <f t="shared" si="33"/>
        <v>0</v>
      </c>
      <c r="M220" s="58">
        <f t="shared" si="36"/>
        <v>0</v>
      </c>
      <c r="N220" s="58">
        <f t="shared" si="34"/>
        <v>0</v>
      </c>
      <c r="O220" s="59"/>
      <c r="Q220" s="57">
        <v>0</v>
      </c>
      <c r="R220" s="57">
        <f t="shared" si="37"/>
        <v>0</v>
      </c>
      <c r="S220" s="57">
        <v>0</v>
      </c>
      <c r="T220" s="57">
        <v>0</v>
      </c>
      <c r="U220" s="57">
        <v>0</v>
      </c>
      <c r="V220" s="57">
        <v>0</v>
      </c>
      <c r="W220" s="57">
        <f t="shared" si="38"/>
        <v>0</v>
      </c>
      <c r="X220" s="57"/>
      <c r="Y220" s="57">
        <f t="shared" si="30"/>
        <v>0</v>
      </c>
    </row>
    <row r="221" spans="9:25" ht="15.75" x14ac:dyDescent="0.25">
      <c r="I221" s="57">
        <f t="shared" si="35"/>
        <v>0</v>
      </c>
      <c r="J221" s="57">
        <f t="shared" si="31"/>
        <v>0</v>
      </c>
      <c r="K221" s="58">
        <f t="shared" si="32"/>
        <v>0</v>
      </c>
      <c r="L221" s="58">
        <f t="shared" si="33"/>
        <v>0</v>
      </c>
      <c r="M221" s="58">
        <f t="shared" si="36"/>
        <v>0</v>
      </c>
      <c r="N221" s="58">
        <f t="shared" si="34"/>
        <v>0</v>
      </c>
      <c r="O221" s="59"/>
      <c r="Q221" s="57">
        <v>0</v>
      </c>
      <c r="R221" s="57">
        <f t="shared" si="37"/>
        <v>0</v>
      </c>
      <c r="S221" s="57">
        <v>0</v>
      </c>
      <c r="T221" s="57">
        <v>0</v>
      </c>
      <c r="U221" s="57">
        <v>0</v>
      </c>
      <c r="V221" s="57">
        <v>0</v>
      </c>
      <c r="W221" s="57">
        <f t="shared" si="38"/>
        <v>0</v>
      </c>
      <c r="X221" s="57"/>
      <c r="Y221" s="57">
        <f t="shared" si="30"/>
        <v>0</v>
      </c>
    </row>
    <row r="222" spans="9:25" ht="15.75" x14ac:dyDescent="0.25">
      <c r="I222" s="57">
        <f t="shared" si="35"/>
        <v>0</v>
      </c>
      <c r="J222" s="57">
        <f t="shared" si="31"/>
        <v>0</v>
      </c>
      <c r="K222" s="58">
        <f t="shared" si="32"/>
        <v>0</v>
      </c>
      <c r="L222" s="58">
        <f t="shared" si="33"/>
        <v>0</v>
      </c>
      <c r="M222" s="58">
        <f t="shared" si="36"/>
        <v>0</v>
      </c>
      <c r="N222" s="58">
        <f t="shared" si="34"/>
        <v>0</v>
      </c>
      <c r="O222" s="59"/>
      <c r="Q222" s="57">
        <v>0</v>
      </c>
      <c r="R222" s="57">
        <f t="shared" si="37"/>
        <v>0</v>
      </c>
      <c r="S222" s="57">
        <v>0</v>
      </c>
      <c r="T222" s="57">
        <v>0</v>
      </c>
      <c r="U222" s="57">
        <v>0</v>
      </c>
      <c r="V222" s="57">
        <v>0</v>
      </c>
      <c r="W222" s="57">
        <f t="shared" si="38"/>
        <v>0</v>
      </c>
      <c r="X222" s="57"/>
      <c r="Y222" s="57">
        <f t="shared" si="30"/>
        <v>0</v>
      </c>
    </row>
    <row r="223" spans="9:25" ht="15.75" x14ac:dyDescent="0.25">
      <c r="I223" s="57">
        <f t="shared" si="35"/>
        <v>0</v>
      </c>
      <c r="J223" s="57">
        <f t="shared" si="31"/>
        <v>0</v>
      </c>
      <c r="K223" s="58">
        <f t="shared" si="32"/>
        <v>0</v>
      </c>
      <c r="L223" s="58">
        <f t="shared" si="33"/>
        <v>0</v>
      </c>
      <c r="M223" s="58">
        <f t="shared" si="36"/>
        <v>0</v>
      </c>
      <c r="N223" s="58">
        <f t="shared" si="34"/>
        <v>0</v>
      </c>
      <c r="O223" s="59"/>
      <c r="Q223" s="57">
        <v>0</v>
      </c>
      <c r="R223" s="57">
        <f t="shared" si="37"/>
        <v>0</v>
      </c>
      <c r="S223" s="57">
        <v>0</v>
      </c>
      <c r="T223" s="57">
        <v>0</v>
      </c>
      <c r="U223" s="57">
        <v>0</v>
      </c>
      <c r="V223" s="57">
        <v>0</v>
      </c>
      <c r="W223" s="57">
        <f t="shared" si="38"/>
        <v>0</v>
      </c>
      <c r="X223" s="57"/>
      <c r="Y223" s="57">
        <f t="shared" si="30"/>
        <v>0</v>
      </c>
    </row>
    <row r="224" spans="9:25" ht="15.75" x14ac:dyDescent="0.25">
      <c r="I224" s="57">
        <f t="shared" si="35"/>
        <v>0</v>
      </c>
      <c r="J224" s="57">
        <f t="shared" si="31"/>
        <v>0</v>
      </c>
      <c r="K224" s="58">
        <f t="shared" si="32"/>
        <v>0</v>
      </c>
      <c r="L224" s="58">
        <f t="shared" si="33"/>
        <v>0</v>
      </c>
      <c r="M224" s="58">
        <f t="shared" si="36"/>
        <v>0</v>
      </c>
      <c r="N224" s="58">
        <f t="shared" si="34"/>
        <v>0</v>
      </c>
      <c r="O224" s="59"/>
      <c r="Q224" s="57">
        <v>0</v>
      </c>
      <c r="R224" s="57">
        <f t="shared" si="37"/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f t="shared" si="38"/>
        <v>0</v>
      </c>
      <c r="X224" s="57"/>
      <c r="Y224" s="57">
        <f t="shared" si="30"/>
        <v>0</v>
      </c>
    </row>
    <row r="225" spans="9:25" ht="15.75" x14ac:dyDescent="0.25">
      <c r="I225" s="57">
        <f t="shared" si="35"/>
        <v>0</v>
      </c>
      <c r="J225" s="57">
        <f t="shared" si="31"/>
        <v>0</v>
      </c>
      <c r="K225" s="58">
        <f t="shared" si="32"/>
        <v>0</v>
      </c>
      <c r="L225" s="58">
        <f t="shared" si="33"/>
        <v>0</v>
      </c>
      <c r="M225" s="58">
        <f t="shared" si="36"/>
        <v>0</v>
      </c>
      <c r="N225" s="58">
        <f t="shared" si="34"/>
        <v>0</v>
      </c>
      <c r="O225" s="59"/>
      <c r="Q225" s="57">
        <v>0</v>
      </c>
      <c r="R225" s="57">
        <f t="shared" si="37"/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f t="shared" si="38"/>
        <v>0</v>
      </c>
      <c r="X225" s="57"/>
      <c r="Y225" s="57">
        <f t="shared" si="30"/>
        <v>0</v>
      </c>
    </row>
    <row r="226" spans="9:25" ht="15.75" x14ac:dyDescent="0.25">
      <c r="I226" s="57">
        <f t="shared" si="35"/>
        <v>0</v>
      </c>
      <c r="J226" s="57">
        <f t="shared" si="31"/>
        <v>0</v>
      </c>
      <c r="K226" s="58">
        <f t="shared" si="32"/>
        <v>0</v>
      </c>
      <c r="L226" s="58">
        <f t="shared" si="33"/>
        <v>0</v>
      </c>
      <c r="M226" s="58">
        <f t="shared" si="36"/>
        <v>0</v>
      </c>
      <c r="N226" s="58">
        <f t="shared" si="34"/>
        <v>0</v>
      </c>
      <c r="O226" s="59"/>
      <c r="Q226" s="57">
        <v>0</v>
      </c>
      <c r="R226" s="57">
        <f t="shared" si="37"/>
        <v>0</v>
      </c>
      <c r="S226" s="57">
        <v>0</v>
      </c>
      <c r="T226" s="57">
        <v>0</v>
      </c>
      <c r="U226" s="57">
        <v>0</v>
      </c>
      <c r="V226" s="57">
        <v>0</v>
      </c>
      <c r="W226" s="57">
        <f t="shared" si="38"/>
        <v>0</v>
      </c>
      <c r="X226" s="57"/>
      <c r="Y226" s="57">
        <f t="shared" si="30"/>
        <v>0</v>
      </c>
    </row>
    <row r="227" spans="9:25" ht="15.75" x14ac:dyDescent="0.25">
      <c r="I227" s="57">
        <f t="shared" si="35"/>
        <v>0</v>
      </c>
      <c r="J227" s="57">
        <f t="shared" si="31"/>
        <v>0</v>
      </c>
      <c r="K227" s="58">
        <f t="shared" si="32"/>
        <v>0</v>
      </c>
      <c r="L227" s="58">
        <f t="shared" si="33"/>
        <v>0</v>
      </c>
      <c r="M227" s="58">
        <f t="shared" si="36"/>
        <v>0</v>
      </c>
      <c r="N227" s="58">
        <f t="shared" si="34"/>
        <v>0</v>
      </c>
      <c r="O227" s="59"/>
      <c r="Q227" s="57">
        <v>0</v>
      </c>
      <c r="R227" s="57">
        <f t="shared" si="37"/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f t="shared" si="38"/>
        <v>0</v>
      </c>
      <c r="X227" s="57"/>
      <c r="Y227" s="57">
        <f t="shared" si="30"/>
        <v>0</v>
      </c>
    </row>
    <row r="228" spans="9:25" ht="15.75" x14ac:dyDescent="0.25">
      <c r="I228" s="57">
        <f t="shared" si="35"/>
        <v>0</v>
      </c>
      <c r="J228" s="57">
        <f t="shared" si="31"/>
        <v>0</v>
      </c>
      <c r="K228" s="58">
        <f t="shared" si="32"/>
        <v>0</v>
      </c>
      <c r="L228" s="58">
        <f t="shared" si="33"/>
        <v>0</v>
      </c>
      <c r="M228" s="58">
        <f t="shared" si="36"/>
        <v>0</v>
      </c>
      <c r="N228" s="58">
        <f t="shared" si="34"/>
        <v>0</v>
      </c>
      <c r="O228" s="59"/>
      <c r="Q228" s="57">
        <v>0</v>
      </c>
      <c r="R228" s="57">
        <f t="shared" si="37"/>
        <v>0</v>
      </c>
      <c r="S228" s="57">
        <v>0</v>
      </c>
      <c r="T228" s="57">
        <v>0</v>
      </c>
      <c r="U228" s="57">
        <v>0</v>
      </c>
      <c r="V228" s="57">
        <v>0</v>
      </c>
      <c r="W228" s="57">
        <f t="shared" si="38"/>
        <v>0</v>
      </c>
      <c r="X228" s="57"/>
      <c r="Y228" s="57">
        <f t="shared" si="30"/>
        <v>0</v>
      </c>
    </row>
    <row r="229" spans="9:25" ht="15.75" x14ac:dyDescent="0.25">
      <c r="I229" s="57">
        <f t="shared" si="35"/>
        <v>0</v>
      </c>
      <c r="J229" s="57">
        <f t="shared" si="31"/>
        <v>0</v>
      </c>
      <c r="K229" s="58">
        <f t="shared" si="32"/>
        <v>0</v>
      </c>
      <c r="L229" s="58">
        <f t="shared" si="33"/>
        <v>0</v>
      </c>
      <c r="M229" s="58">
        <f t="shared" si="36"/>
        <v>0</v>
      </c>
      <c r="N229" s="58">
        <f t="shared" si="34"/>
        <v>0</v>
      </c>
      <c r="O229" s="59"/>
      <c r="Q229" s="57">
        <v>0</v>
      </c>
      <c r="R229" s="57">
        <f t="shared" si="37"/>
        <v>0</v>
      </c>
      <c r="S229" s="57">
        <v>0</v>
      </c>
      <c r="T229" s="57">
        <v>0</v>
      </c>
      <c r="U229" s="57">
        <v>0</v>
      </c>
      <c r="V229" s="57">
        <v>0</v>
      </c>
      <c r="W229" s="57">
        <f t="shared" si="38"/>
        <v>0</v>
      </c>
      <c r="X229" s="57"/>
      <c r="Y229" s="57">
        <f t="shared" si="30"/>
        <v>0</v>
      </c>
    </row>
    <row r="230" spans="9:25" ht="15.75" x14ac:dyDescent="0.25">
      <c r="I230" s="57">
        <f t="shared" si="35"/>
        <v>0</v>
      </c>
      <c r="J230" s="57">
        <f t="shared" si="31"/>
        <v>0</v>
      </c>
      <c r="K230" s="58">
        <f t="shared" si="32"/>
        <v>0</v>
      </c>
      <c r="L230" s="58">
        <f t="shared" si="33"/>
        <v>0</v>
      </c>
      <c r="M230" s="58">
        <f t="shared" si="36"/>
        <v>0</v>
      </c>
      <c r="N230" s="58">
        <f t="shared" si="34"/>
        <v>0</v>
      </c>
      <c r="O230" s="59"/>
      <c r="Q230" s="57">
        <v>0</v>
      </c>
      <c r="R230" s="57">
        <f t="shared" si="37"/>
        <v>0</v>
      </c>
      <c r="S230" s="57">
        <v>0</v>
      </c>
      <c r="T230" s="57">
        <v>0</v>
      </c>
      <c r="U230" s="57">
        <v>0</v>
      </c>
      <c r="V230" s="57">
        <v>0</v>
      </c>
      <c r="W230" s="57">
        <f t="shared" si="38"/>
        <v>0</v>
      </c>
      <c r="X230" s="57"/>
      <c r="Y230" s="57">
        <f t="shared" si="30"/>
        <v>0</v>
      </c>
    </row>
    <row r="231" spans="9:25" ht="15.75" x14ac:dyDescent="0.25">
      <c r="I231" s="57">
        <f t="shared" si="35"/>
        <v>0</v>
      </c>
      <c r="J231" s="57">
        <f t="shared" si="31"/>
        <v>0</v>
      </c>
      <c r="K231" s="58">
        <f t="shared" si="32"/>
        <v>0</v>
      </c>
      <c r="L231" s="58">
        <f t="shared" si="33"/>
        <v>0</v>
      </c>
      <c r="M231" s="58">
        <f t="shared" si="36"/>
        <v>0</v>
      </c>
      <c r="N231" s="58">
        <f t="shared" si="34"/>
        <v>0</v>
      </c>
      <c r="O231" s="59"/>
      <c r="Q231" s="57">
        <v>0</v>
      </c>
      <c r="R231" s="57">
        <f t="shared" si="37"/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f t="shared" si="38"/>
        <v>0</v>
      </c>
      <c r="X231" s="57"/>
      <c r="Y231" s="57">
        <f t="shared" si="30"/>
        <v>0</v>
      </c>
    </row>
    <row r="232" spans="9:25" ht="15.75" x14ac:dyDescent="0.25">
      <c r="I232" s="57">
        <f t="shared" si="35"/>
        <v>0</v>
      </c>
      <c r="J232" s="57">
        <f t="shared" si="31"/>
        <v>0</v>
      </c>
      <c r="K232" s="58">
        <f t="shared" si="32"/>
        <v>0</v>
      </c>
      <c r="L232" s="58">
        <f t="shared" si="33"/>
        <v>0</v>
      </c>
      <c r="M232" s="58">
        <f t="shared" si="36"/>
        <v>0</v>
      </c>
      <c r="N232" s="58">
        <f t="shared" si="34"/>
        <v>0</v>
      </c>
      <c r="O232" s="59"/>
      <c r="Q232" s="57">
        <v>0</v>
      </c>
      <c r="R232" s="57">
        <f t="shared" si="37"/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f t="shared" si="38"/>
        <v>0</v>
      </c>
      <c r="X232" s="57"/>
      <c r="Y232" s="57">
        <f t="shared" si="30"/>
        <v>0</v>
      </c>
    </row>
    <row r="233" spans="9:25" ht="15.75" x14ac:dyDescent="0.25">
      <c r="I233" s="57">
        <f t="shared" si="35"/>
        <v>0</v>
      </c>
      <c r="J233" s="57">
        <f t="shared" si="31"/>
        <v>0</v>
      </c>
      <c r="K233" s="58">
        <f t="shared" si="32"/>
        <v>0</v>
      </c>
      <c r="L233" s="58">
        <f t="shared" si="33"/>
        <v>0</v>
      </c>
      <c r="M233" s="58">
        <f t="shared" si="36"/>
        <v>0</v>
      </c>
      <c r="N233" s="58">
        <f t="shared" si="34"/>
        <v>0</v>
      </c>
      <c r="O233" s="59"/>
      <c r="Q233" s="57">
        <v>0</v>
      </c>
      <c r="R233" s="57">
        <f t="shared" si="37"/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f t="shared" si="38"/>
        <v>0</v>
      </c>
      <c r="X233" s="57"/>
      <c r="Y233" s="57">
        <f t="shared" si="30"/>
        <v>0</v>
      </c>
    </row>
    <row r="234" spans="9:25" ht="15.75" x14ac:dyDescent="0.25">
      <c r="I234" s="57">
        <f t="shared" si="35"/>
        <v>0</v>
      </c>
      <c r="J234" s="57">
        <f t="shared" si="31"/>
        <v>0</v>
      </c>
      <c r="K234" s="58">
        <f t="shared" si="32"/>
        <v>0</v>
      </c>
      <c r="L234" s="58">
        <f t="shared" si="33"/>
        <v>0</v>
      </c>
      <c r="M234" s="58">
        <f t="shared" si="36"/>
        <v>0</v>
      </c>
      <c r="N234" s="58">
        <f t="shared" si="34"/>
        <v>0</v>
      </c>
      <c r="O234" s="59"/>
      <c r="Q234" s="57">
        <v>0</v>
      </c>
      <c r="R234" s="57">
        <f t="shared" si="37"/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f t="shared" si="38"/>
        <v>0</v>
      </c>
      <c r="X234" s="57"/>
      <c r="Y234" s="57">
        <f t="shared" si="30"/>
        <v>0</v>
      </c>
    </row>
    <row r="235" spans="9:25" ht="15.75" x14ac:dyDescent="0.25">
      <c r="I235" s="57">
        <f t="shared" si="35"/>
        <v>0</v>
      </c>
      <c r="J235" s="57">
        <f t="shared" si="31"/>
        <v>0</v>
      </c>
      <c r="K235" s="58">
        <f t="shared" si="32"/>
        <v>0</v>
      </c>
      <c r="L235" s="58">
        <f t="shared" si="33"/>
        <v>0</v>
      </c>
      <c r="M235" s="58">
        <f t="shared" si="36"/>
        <v>0</v>
      </c>
      <c r="N235" s="58">
        <f t="shared" si="34"/>
        <v>0</v>
      </c>
      <c r="O235" s="59"/>
      <c r="Q235" s="57">
        <v>0</v>
      </c>
      <c r="R235" s="57">
        <f t="shared" si="37"/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f t="shared" si="38"/>
        <v>0</v>
      </c>
      <c r="X235" s="57"/>
      <c r="Y235" s="57">
        <f t="shared" si="30"/>
        <v>0</v>
      </c>
    </row>
    <row r="236" spans="9:25" ht="15.75" x14ac:dyDescent="0.25">
      <c r="I236" s="57">
        <f t="shared" si="35"/>
        <v>0</v>
      </c>
      <c r="J236" s="57">
        <f t="shared" si="31"/>
        <v>0</v>
      </c>
      <c r="K236" s="58">
        <f t="shared" si="32"/>
        <v>0</v>
      </c>
      <c r="L236" s="58">
        <f t="shared" si="33"/>
        <v>0</v>
      </c>
      <c r="M236" s="58">
        <f t="shared" si="36"/>
        <v>0</v>
      </c>
      <c r="N236" s="58">
        <f t="shared" si="34"/>
        <v>0</v>
      </c>
      <c r="O236" s="59"/>
      <c r="Q236" s="57">
        <v>0</v>
      </c>
      <c r="R236" s="57">
        <f t="shared" si="37"/>
        <v>0</v>
      </c>
      <c r="S236" s="57">
        <v>0</v>
      </c>
      <c r="T236" s="57">
        <v>0</v>
      </c>
      <c r="U236" s="57">
        <v>0</v>
      </c>
      <c r="V236" s="57">
        <v>0</v>
      </c>
      <c r="W236" s="57">
        <f t="shared" si="38"/>
        <v>0</v>
      </c>
      <c r="X236" s="57"/>
      <c r="Y236" s="57">
        <f t="shared" si="30"/>
        <v>0</v>
      </c>
    </row>
    <row r="237" spans="9:25" ht="15.75" x14ac:dyDescent="0.25">
      <c r="I237" s="57">
        <f t="shared" si="35"/>
        <v>0</v>
      </c>
      <c r="J237" s="57">
        <f t="shared" si="31"/>
        <v>0</v>
      </c>
      <c r="K237" s="58">
        <f t="shared" si="32"/>
        <v>0</v>
      </c>
      <c r="L237" s="58">
        <f t="shared" si="33"/>
        <v>0</v>
      </c>
      <c r="M237" s="58">
        <f t="shared" si="36"/>
        <v>0</v>
      </c>
      <c r="N237" s="58">
        <f t="shared" si="34"/>
        <v>0</v>
      </c>
      <c r="O237" s="59"/>
      <c r="Q237" s="57">
        <v>0</v>
      </c>
      <c r="R237" s="57">
        <f t="shared" si="37"/>
        <v>0</v>
      </c>
      <c r="S237" s="57">
        <v>0</v>
      </c>
      <c r="T237" s="57">
        <v>0</v>
      </c>
      <c r="U237" s="57">
        <v>0</v>
      </c>
      <c r="V237" s="57">
        <v>0</v>
      </c>
      <c r="W237" s="57">
        <f t="shared" si="38"/>
        <v>0</v>
      </c>
      <c r="X237" s="57"/>
      <c r="Y237" s="57">
        <f t="shared" si="30"/>
        <v>0</v>
      </c>
    </row>
    <row r="238" spans="9:25" ht="15.75" x14ac:dyDescent="0.25">
      <c r="I238" s="57">
        <f t="shared" si="35"/>
        <v>0</v>
      </c>
      <c r="J238" s="57">
        <f t="shared" si="31"/>
        <v>0</v>
      </c>
      <c r="K238" s="58">
        <f t="shared" si="32"/>
        <v>0</v>
      </c>
      <c r="L238" s="58">
        <f t="shared" si="33"/>
        <v>0</v>
      </c>
      <c r="M238" s="58">
        <f t="shared" si="36"/>
        <v>0</v>
      </c>
      <c r="N238" s="58">
        <f t="shared" si="34"/>
        <v>0</v>
      </c>
      <c r="O238" s="59"/>
      <c r="Q238" s="57">
        <v>0</v>
      </c>
      <c r="R238" s="57">
        <f t="shared" si="37"/>
        <v>0</v>
      </c>
      <c r="S238" s="57">
        <v>0</v>
      </c>
      <c r="T238" s="57">
        <v>0</v>
      </c>
      <c r="U238" s="57">
        <v>0</v>
      </c>
      <c r="V238" s="57">
        <v>0</v>
      </c>
      <c r="W238" s="57">
        <f t="shared" si="38"/>
        <v>0</v>
      </c>
      <c r="X238" s="57"/>
      <c r="Y238" s="57">
        <f t="shared" si="30"/>
        <v>0</v>
      </c>
    </row>
    <row r="239" spans="9:25" ht="15.75" x14ac:dyDescent="0.25">
      <c r="I239" s="57">
        <f t="shared" si="35"/>
        <v>0</v>
      </c>
      <c r="J239" s="57">
        <f t="shared" si="31"/>
        <v>0</v>
      </c>
      <c r="K239" s="58">
        <f t="shared" si="32"/>
        <v>0</v>
      </c>
      <c r="L239" s="58">
        <f t="shared" si="33"/>
        <v>0</v>
      </c>
      <c r="M239" s="58">
        <f t="shared" si="36"/>
        <v>0</v>
      </c>
      <c r="N239" s="58">
        <f t="shared" si="34"/>
        <v>0</v>
      </c>
      <c r="O239" s="59"/>
      <c r="Q239" s="57">
        <v>0</v>
      </c>
      <c r="R239" s="57">
        <f t="shared" si="37"/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f t="shared" si="38"/>
        <v>0</v>
      </c>
      <c r="X239" s="57"/>
      <c r="Y239" s="57">
        <f t="shared" si="30"/>
        <v>0</v>
      </c>
    </row>
    <row r="240" spans="9:25" ht="15.75" x14ac:dyDescent="0.25">
      <c r="I240" s="57">
        <f t="shared" si="35"/>
        <v>0</v>
      </c>
      <c r="J240" s="57">
        <f t="shared" si="31"/>
        <v>0</v>
      </c>
      <c r="K240" s="58">
        <f t="shared" si="32"/>
        <v>0</v>
      </c>
      <c r="L240" s="58">
        <f t="shared" si="33"/>
        <v>0</v>
      </c>
      <c r="M240" s="58">
        <f t="shared" si="36"/>
        <v>0</v>
      </c>
      <c r="N240" s="58">
        <f t="shared" si="34"/>
        <v>0</v>
      </c>
      <c r="O240" s="59"/>
      <c r="Q240" s="57">
        <v>0</v>
      </c>
      <c r="R240" s="57">
        <f t="shared" si="37"/>
        <v>0</v>
      </c>
      <c r="S240" s="57">
        <v>0</v>
      </c>
      <c r="T240" s="57">
        <v>0</v>
      </c>
      <c r="U240" s="57">
        <v>0</v>
      </c>
      <c r="V240" s="57">
        <v>0</v>
      </c>
      <c r="W240" s="57">
        <f t="shared" si="38"/>
        <v>0</v>
      </c>
      <c r="X240" s="57"/>
      <c r="Y240" s="57">
        <f t="shared" si="30"/>
        <v>0</v>
      </c>
    </row>
    <row r="241" spans="9:25" ht="15.75" x14ac:dyDescent="0.25">
      <c r="I241" s="57">
        <f t="shared" si="35"/>
        <v>0</v>
      </c>
      <c r="J241" s="57">
        <f t="shared" si="31"/>
        <v>0</v>
      </c>
      <c r="K241" s="58">
        <f t="shared" si="32"/>
        <v>0</v>
      </c>
      <c r="L241" s="58">
        <f t="shared" si="33"/>
        <v>0</v>
      </c>
      <c r="M241" s="58">
        <f t="shared" si="36"/>
        <v>0</v>
      </c>
      <c r="N241" s="58">
        <f t="shared" si="34"/>
        <v>0</v>
      </c>
      <c r="O241" s="59"/>
      <c r="Q241" s="57">
        <v>0</v>
      </c>
      <c r="R241" s="57">
        <f t="shared" si="37"/>
        <v>0</v>
      </c>
      <c r="S241" s="57">
        <v>0</v>
      </c>
      <c r="T241" s="57">
        <v>0</v>
      </c>
      <c r="U241" s="57">
        <v>0</v>
      </c>
      <c r="V241" s="57">
        <v>0</v>
      </c>
      <c r="W241" s="57">
        <f t="shared" si="38"/>
        <v>0</v>
      </c>
      <c r="X241" s="57"/>
      <c r="Y241" s="57">
        <f t="shared" si="30"/>
        <v>0</v>
      </c>
    </row>
    <row r="242" spans="9:25" ht="15.75" x14ac:dyDescent="0.25">
      <c r="I242" s="57">
        <f t="shared" si="35"/>
        <v>0</v>
      </c>
      <c r="J242" s="57">
        <f t="shared" si="31"/>
        <v>0</v>
      </c>
      <c r="K242" s="58">
        <f t="shared" si="32"/>
        <v>0</v>
      </c>
      <c r="L242" s="58">
        <f t="shared" si="33"/>
        <v>0</v>
      </c>
      <c r="M242" s="58">
        <f t="shared" si="36"/>
        <v>0</v>
      </c>
      <c r="N242" s="58">
        <f t="shared" si="34"/>
        <v>0</v>
      </c>
      <c r="O242" s="59"/>
      <c r="Q242" s="57">
        <v>0</v>
      </c>
      <c r="R242" s="57">
        <f t="shared" si="37"/>
        <v>0</v>
      </c>
      <c r="S242" s="57">
        <v>0</v>
      </c>
      <c r="T242" s="57">
        <v>0</v>
      </c>
      <c r="U242" s="57">
        <v>0</v>
      </c>
      <c r="V242" s="57">
        <v>0</v>
      </c>
      <c r="W242" s="57">
        <f t="shared" si="38"/>
        <v>0</v>
      </c>
      <c r="X242" s="57"/>
      <c r="Y242" s="57">
        <f t="shared" si="30"/>
        <v>0</v>
      </c>
    </row>
    <row r="243" spans="9:25" ht="15.75" x14ac:dyDescent="0.25">
      <c r="I243" s="57">
        <f t="shared" si="35"/>
        <v>0</v>
      </c>
      <c r="J243" s="57">
        <f t="shared" si="31"/>
        <v>0</v>
      </c>
      <c r="K243" s="58">
        <f t="shared" si="32"/>
        <v>0</v>
      </c>
      <c r="L243" s="58">
        <f t="shared" si="33"/>
        <v>0</v>
      </c>
      <c r="M243" s="58">
        <f t="shared" si="36"/>
        <v>0</v>
      </c>
      <c r="N243" s="58">
        <f t="shared" si="34"/>
        <v>0</v>
      </c>
      <c r="O243" s="59"/>
      <c r="Q243" s="57">
        <v>0</v>
      </c>
      <c r="R243" s="57">
        <f t="shared" si="37"/>
        <v>0</v>
      </c>
      <c r="S243" s="57">
        <v>0</v>
      </c>
      <c r="T243" s="57">
        <v>0</v>
      </c>
      <c r="U243" s="57">
        <v>0</v>
      </c>
      <c r="V243" s="57">
        <v>0</v>
      </c>
      <c r="W243" s="57">
        <f t="shared" si="38"/>
        <v>0</v>
      </c>
      <c r="X243" s="57"/>
      <c r="Y243" s="57">
        <f t="shared" si="30"/>
        <v>0</v>
      </c>
    </row>
    <row r="244" spans="9:25" ht="15.75" x14ac:dyDescent="0.25">
      <c r="I244" s="57">
        <f t="shared" si="35"/>
        <v>0</v>
      </c>
      <c r="J244" s="57">
        <f t="shared" si="31"/>
        <v>0</v>
      </c>
      <c r="K244" s="58">
        <f t="shared" si="32"/>
        <v>0</v>
      </c>
      <c r="L244" s="58">
        <f t="shared" si="33"/>
        <v>0</v>
      </c>
      <c r="M244" s="58">
        <f t="shared" si="36"/>
        <v>0</v>
      </c>
      <c r="N244" s="58">
        <f t="shared" si="34"/>
        <v>0</v>
      </c>
      <c r="O244" s="59"/>
      <c r="Q244" s="57">
        <v>0</v>
      </c>
      <c r="R244" s="57">
        <f t="shared" si="37"/>
        <v>0</v>
      </c>
      <c r="S244" s="57">
        <v>0</v>
      </c>
      <c r="T244" s="57">
        <v>0</v>
      </c>
      <c r="U244" s="57">
        <v>0</v>
      </c>
      <c r="V244" s="57">
        <v>0</v>
      </c>
      <c r="W244" s="57">
        <f t="shared" si="38"/>
        <v>0</v>
      </c>
      <c r="X244" s="57"/>
      <c r="Y244" s="57">
        <f t="shared" si="30"/>
        <v>0</v>
      </c>
    </row>
    <row r="245" spans="9:25" ht="15.75" x14ac:dyDescent="0.25">
      <c r="I245" s="57">
        <f t="shared" si="35"/>
        <v>0</v>
      </c>
      <c r="J245" s="57">
        <f t="shared" si="31"/>
        <v>0</v>
      </c>
      <c r="K245" s="58">
        <f t="shared" si="32"/>
        <v>0</v>
      </c>
      <c r="L245" s="58">
        <f t="shared" si="33"/>
        <v>0</v>
      </c>
      <c r="M245" s="58">
        <f t="shared" si="36"/>
        <v>0</v>
      </c>
      <c r="N245" s="58">
        <f t="shared" si="34"/>
        <v>0</v>
      </c>
      <c r="O245" s="59"/>
      <c r="Q245" s="57">
        <v>0</v>
      </c>
      <c r="R245" s="57">
        <f t="shared" si="37"/>
        <v>0</v>
      </c>
      <c r="S245" s="57">
        <v>0</v>
      </c>
      <c r="T245" s="57">
        <v>0</v>
      </c>
      <c r="U245" s="57">
        <v>0</v>
      </c>
      <c r="V245" s="57">
        <v>0</v>
      </c>
      <c r="W245" s="57">
        <f t="shared" si="38"/>
        <v>0</v>
      </c>
      <c r="X245" s="57"/>
      <c r="Y245" s="57">
        <f t="shared" si="30"/>
        <v>0</v>
      </c>
    </row>
    <row r="246" spans="9:25" ht="15.75" x14ac:dyDescent="0.25">
      <c r="I246" s="57">
        <f t="shared" si="35"/>
        <v>0</v>
      </c>
      <c r="J246" s="57">
        <f t="shared" si="31"/>
        <v>0</v>
      </c>
      <c r="K246" s="58">
        <f t="shared" si="32"/>
        <v>0</v>
      </c>
      <c r="L246" s="58">
        <f t="shared" si="33"/>
        <v>0</v>
      </c>
      <c r="M246" s="58">
        <f t="shared" si="36"/>
        <v>0</v>
      </c>
      <c r="N246" s="58">
        <f t="shared" si="34"/>
        <v>0</v>
      </c>
      <c r="O246" s="59"/>
      <c r="Q246" s="57">
        <v>0</v>
      </c>
      <c r="R246" s="57">
        <f t="shared" si="37"/>
        <v>0</v>
      </c>
      <c r="S246" s="57">
        <v>0</v>
      </c>
      <c r="T246" s="57">
        <v>0</v>
      </c>
      <c r="U246" s="57">
        <v>0</v>
      </c>
      <c r="V246" s="57">
        <v>0</v>
      </c>
      <c r="W246" s="57">
        <f t="shared" si="38"/>
        <v>0</v>
      </c>
      <c r="X246" s="57"/>
      <c r="Y246" s="57">
        <f t="shared" si="30"/>
        <v>0</v>
      </c>
    </row>
    <row r="247" spans="9:25" ht="15.75" x14ac:dyDescent="0.25">
      <c r="I247" s="57">
        <f t="shared" si="35"/>
        <v>0</v>
      </c>
      <c r="J247" s="57">
        <f t="shared" si="31"/>
        <v>0</v>
      </c>
      <c r="K247" s="58">
        <f t="shared" si="32"/>
        <v>0</v>
      </c>
      <c r="L247" s="58">
        <f t="shared" si="33"/>
        <v>0</v>
      </c>
      <c r="M247" s="58">
        <f t="shared" si="36"/>
        <v>0</v>
      </c>
      <c r="N247" s="58">
        <f t="shared" si="34"/>
        <v>0</v>
      </c>
      <c r="O247" s="59"/>
      <c r="Q247" s="57">
        <v>0</v>
      </c>
      <c r="R247" s="57">
        <f t="shared" si="37"/>
        <v>0</v>
      </c>
      <c r="S247" s="57">
        <v>0</v>
      </c>
      <c r="T247" s="57">
        <v>0</v>
      </c>
      <c r="U247" s="57">
        <v>0</v>
      </c>
      <c r="V247" s="57">
        <v>0</v>
      </c>
      <c r="W247" s="57">
        <f t="shared" si="38"/>
        <v>0</v>
      </c>
      <c r="X247" s="57"/>
      <c r="Y247" s="57">
        <f t="shared" si="30"/>
        <v>0</v>
      </c>
    </row>
    <row r="248" spans="9:25" ht="15.75" x14ac:dyDescent="0.25">
      <c r="I248" s="57">
        <f t="shared" si="35"/>
        <v>0</v>
      </c>
      <c r="J248" s="57">
        <f t="shared" si="31"/>
        <v>0</v>
      </c>
      <c r="K248" s="58">
        <f t="shared" si="32"/>
        <v>0</v>
      </c>
      <c r="L248" s="58">
        <f t="shared" si="33"/>
        <v>0</v>
      </c>
      <c r="M248" s="58">
        <f t="shared" si="36"/>
        <v>0</v>
      </c>
      <c r="N248" s="58">
        <f t="shared" si="34"/>
        <v>0</v>
      </c>
      <c r="O248" s="59"/>
      <c r="Q248" s="57">
        <v>0</v>
      </c>
      <c r="R248" s="57">
        <f t="shared" si="37"/>
        <v>0</v>
      </c>
      <c r="S248" s="57">
        <v>0</v>
      </c>
      <c r="T248" s="57">
        <v>0</v>
      </c>
      <c r="U248" s="57">
        <v>0</v>
      </c>
      <c r="V248" s="57">
        <v>0</v>
      </c>
      <c r="W248" s="57">
        <f t="shared" si="38"/>
        <v>0</v>
      </c>
      <c r="X248" s="57"/>
      <c r="Y248" s="57">
        <f t="shared" si="30"/>
        <v>0</v>
      </c>
    </row>
    <row r="249" spans="9:25" ht="15.75" x14ac:dyDescent="0.25">
      <c r="I249" s="57">
        <f t="shared" si="35"/>
        <v>0</v>
      </c>
      <c r="J249" s="57">
        <f t="shared" si="31"/>
        <v>0</v>
      </c>
      <c r="K249" s="58">
        <f t="shared" si="32"/>
        <v>0</v>
      </c>
      <c r="L249" s="58">
        <f t="shared" si="33"/>
        <v>0</v>
      </c>
      <c r="M249" s="58">
        <f t="shared" si="36"/>
        <v>0</v>
      </c>
      <c r="N249" s="58">
        <f t="shared" si="34"/>
        <v>0</v>
      </c>
      <c r="O249" s="59"/>
      <c r="Q249" s="57">
        <v>0</v>
      </c>
      <c r="R249" s="57">
        <f t="shared" si="37"/>
        <v>0</v>
      </c>
      <c r="S249" s="57">
        <v>0</v>
      </c>
      <c r="T249" s="57">
        <v>0</v>
      </c>
      <c r="U249" s="57">
        <v>0</v>
      </c>
      <c r="V249" s="57">
        <v>0</v>
      </c>
      <c r="W249" s="57">
        <f t="shared" si="38"/>
        <v>0</v>
      </c>
      <c r="X249" s="57"/>
      <c r="Y249" s="57">
        <f t="shared" si="30"/>
        <v>0</v>
      </c>
    </row>
    <row r="250" spans="9:25" ht="15.75" x14ac:dyDescent="0.25">
      <c r="I250" s="57">
        <f t="shared" si="35"/>
        <v>0</v>
      </c>
      <c r="J250" s="57">
        <f t="shared" si="31"/>
        <v>0</v>
      </c>
      <c r="K250" s="58">
        <f t="shared" si="32"/>
        <v>0</v>
      </c>
      <c r="L250" s="58">
        <f t="shared" si="33"/>
        <v>0</v>
      </c>
      <c r="M250" s="58">
        <f t="shared" si="36"/>
        <v>0</v>
      </c>
      <c r="N250" s="58">
        <f t="shared" si="34"/>
        <v>0</v>
      </c>
      <c r="O250" s="59"/>
      <c r="Q250" s="57">
        <v>0</v>
      </c>
      <c r="R250" s="57">
        <f t="shared" si="37"/>
        <v>0</v>
      </c>
      <c r="S250" s="57">
        <v>0</v>
      </c>
      <c r="T250" s="57">
        <v>0</v>
      </c>
      <c r="U250" s="57">
        <v>0</v>
      </c>
      <c r="V250" s="57">
        <v>0</v>
      </c>
      <c r="W250" s="57">
        <f t="shared" si="38"/>
        <v>0</v>
      </c>
      <c r="X250" s="57"/>
      <c r="Y250" s="57">
        <f t="shared" si="30"/>
        <v>0</v>
      </c>
    </row>
    <row r="251" spans="9:25" ht="15.75" x14ac:dyDescent="0.25">
      <c r="I251" s="57">
        <f t="shared" si="35"/>
        <v>0</v>
      </c>
      <c r="J251" s="57">
        <f t="shared" si="31"/>
        <v>0</v>
      </c>
      <c r="K251" s="58">
        <f t="shared" si="32"/>
        <v>0</v>
      </c>
      <c r="L251" s="58">
        <f t="shared" si="33"/>
        <v>0</v>
      </c>
      <c r="M251" s="58">
        <f t="shared" si="36"/>
        <v>0</v>
      </c>
      <c r="N251" s="58">
        <f t="shared" si="34"/>
        <v>0</v>
      </c>
      <c r="O251" s="59"/>
      <c r="Q251" s="57">
        <v>0</v>
      </c>
      <c r="R251" s="57">
        <f t="shared" si="37"/>
        <v>0</v>
      </c>
      <c r="S251" s="57">
        <v>0</v>
      </c>
      <c r="T251" s="57">
        <v>0</v>
      </c>
      <c r="U251" s="57">
        <v>0</v>
      </c>
      <c r="V251" s="57">
        <v>0</v>
      </c>
      <c r="W251" s="57">
        <f t="shared" si="38"/>
        <v>0</v>
      </c>
      <c r="X251" s="57"/>
      <c r="Y251" s="57">
        <f t="shared" si="30"/>
        <v>0</v>
      </c>
    </row>
    <row r="252" spans="9:25" ht="15.75" x14ac:dyDescent="0.25">
      <c r="I252" s="57">
        <f t="shared" si="35"/>
        <v>0</v>
      </c>
      <c r="J252" s="57">
        <f t="shared" si="31"/>
        <v>0</v>
      </c>
      <c r="K252" s="58">
        <f t="shared" si="32"/>
        <v>0</v>
      </c>
      <c r="L252" s="58">
        <f t="shared" si="33"/>
        <v>0</v>
      </c>
      <c r="M252" s="58">
        <f t="shared" si="36"/>
        <v>0</v>
      </c>
      <c r="N252" s="58">
        <f t="shared" si="34"/>
        <v>0</v>
      </c>
      <c r="O252" s="59"/>
      <c r="Q252" s="57">
        <v>0</v>
      </c>
      <c r="R252" s="57">
        <f t="shared" si="37"/>
        <v>0</v>
      </c>
      <c r="S252" s="57">
        <v>0</v>
      </c>
      <c r="T252" s="57">
        <v>0</v>
      </c>
      <c r="U252" s="57">
        <v>0</v>
      </c>
      <c r="V252" s="57">
        <v>0</v>
      </c>
      <c r="W252" s="57">
        <f t="shared" si="38"/>
        <v>0</v>
      </c>
      <c r="X252" s="57"/>
      <c r="Y252" s="57">
        <f t="shared" si="30"/>
        <v>0</v>
      </c>
    </row>
    <row r="253" spans="9:25" ht="15.75" x14ac:dyDescent="0.25">
      <c r="I253" s="57">
        <f t="shared" si="35"/>
        <v>0</v>
      </c>
      <c r="J253" s="57">
        <f t="shared" si="31"/>
        <v>0</v>
      </c>
      <c r="K253" s="58">
        <f t="shared" si="32"/>
        <v>0</v>
      </c>
      <c r="L253" s="58">
        <f t="shared" si="33"/>
        <v>0</v>
      </c>
      <c r="M253" s="58">
        <f t="shared" si="36"/>
        <v>0</v>
      </c>
      <c r="N253" s="58">
        <f t="shared" si="34"/>
        <v>0</v>
      </c>
      <c r="O253" s="59"/>
      <c r="Q253" s="57">
        <v>0</v>
      </c>
      <c r="R253" s="57">
        <f t="shared" si="37"/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f t="shared" si="38"/>
        <v>0</v>
      </c>
      <c r="X253" s="57"/>
      <c r="Y253" s="57">
        <f t="shared" si="30"/>
        <v>0</v>
      </c>
    </row>
    <row r="254" spans="9:25" ht="15.75" x14ac:dyDescent="0.25">
      <c r="I254" s="57">
        <f t="shared" si="35"/>
        <v>0</v>
      </c>
      <c r="J254" s="57">
        <f t="shared" si="31"/>
        <v>0</v>
      </c>
      <c r="K254" s="58">
        <f t="shared" si="32"/>
        <v>0</v>
      </c>
      <c r="L254" s="58">
        <f t="shared" si="33"/>
        <v>0</v>
      </c>
      <c r="M254" s="58">
        <f t="shared" si="36"/>
        <v>0</v>
      </c>
      <c r="N254" s="58">
        <f t="shared" si="34"/>
        <v>0</v>
      </c>
      <c r="O254" s="59"/>
      <c r="Q254" s="57">
        <v>0</v>
      </c>
      <c r="R254" s="57">
        <f t="shared" si="37"/>
        <v>0</v>
      </c>
      <c r="S254" s="57">
        <v>0</v>
      </c>
      <c r="T254" s="57">
        <v>0</v>
      </c>
      <c r="U254" s="57">
        <v>0</v>
      </c>
      <c r="V254" s="57">
        <v>0</v>
      </c>
      <c r="W254" s="57">
        <f t="shared" si="38"/>
        <v>0</v>
      </c>
      <c r="X254" s="57"/>
      <c r="Y254" s="57">
        <f t="shared" si="30"/>
        <v>0</v>
      </c>
    </row>
    <row r="255" spans="9:25" ht="15.75" x14ac:dyDescent="0.25">
      <c r="I255" s="57">
        <f t="shared" si="35"/>
        <v>0</v>
      </c>
      <c r="J255" s="57">
        <f t="shared" si="31"/>
        <v>0</v>
      </c>
      <c r="K255" s="58">
        <f t="shared" si="32"/>
        <v>0</v>
      </c>
      <c r="L255" s="58">
        <f t="shared" si="33"/>
        <v>0</v>
      </c>
      <c r="M255" s="58">
        <f t="shared" si="36"/>
        <v>0</v>
      </c>
      <c r="N255" s="58">
        <f t="shared" si="34"/>
        <v>0</v>
      </c>
      <c r="O255" s="59"/>
      <c r="Q255" s="57">
        <v>0</v>
      </c>
      <c r="R255" s="57">
        <f t="shared" si="37"/>
        <v>0</v>
      </c>
      <c r="S255" s="57">
        <v>0</v>
      </c>
      <c r="T255" s="57">
        <v>0</v>
      </c>
      <c r="U255" s="57">
        <v>0</v>
      </c>
      <c r="V255" s="57">
        <v>0</v>
      </c>
      <c r="W255" s="57">
        <f t="shared" si="38"/>
        <v>0</v>
      </c>
      <c r="X255" s="57"/>
      <c r="Y255" s="57">
        <f t="shared" si="30"/>
        <v>0</v>
      </c>
    </row>
    <row r="256" spans="9:25" ht="15.75" x14ac:dyDescent="0.25">
      <c r="I256" s="57">
        <f t="shared" si="35"/>
        <v>0</v>
      </c>
      <c r="J256" s="57">
        <f t="shared" si="31"/>
        <v>0</v>
      </c>
      <c r="K256" s="58">
        <f t="shared" si="32"/>
        <v>0</v>
      </c>
      <c r="L256" s="58">
        <f t="shared" si="33"/>
        <v>0</v>
      </c>
      <c r="M256" s="58">
        <f t="shared" si="36"/>
        <v>0</v>
      </c>
      <c r="N256" s="58">
        <f t="shared" si="34"/>
        <v>0</v>
      </c>
      <c r="O256" s="59"/>
      <c r="Q256" s="57">
        <v>0</v>
      </c>
      <c r="R256" s="57">
        <f t="shared" si="37"/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f t="shared" si="38"/>
        <v>0</v>
      </c>
      <c r="X256" s="57"/>
      <c r="Y256" s="57">
        <f t="shared" si="30"/>
        <v>0</v>
      </c>
    </row>
    <row r="257" spans="9:25" ht="15.75" x14ac:dyDescent="0.25">
      <c r="I257" s="57">
        <f t="shared" si="35"/>
        <v>0</v>
      </c>
      <c r="J257" s="57">
        <f t="shared" si="31"/>
        <v>0</v>
      </c>
      <c r="K257" s="58">
        <f t="shared" si="32"/>
        <v>0</v>
      </c>
      <c r="L257" s="58">
        <f t="shared" si="33"/>
        <v>0</v>
      </c>
      <c r="M257" s="58">
        <f t="shared" si="36"/>
        <v>0</v>
      </c>
      <c r="N257" s="58">
        <f t="shared" si="34"/>
        <v>0</v>
      </c>
      <c r="O257" s="59"/>
      <c r="Q257" s="57">
        <v>0</v>
      </c>
      <c r="R257" s="57">
        <f t="shared" si="37"/>
        <v>0</v>
      </c>
      <c r="S257" s="57">
        <v>0</v>
      </c>
      <c r="T257" s="57">
        <v>0</v>
      </c>
      <c r="U257" s="57">
        <v>0</v>
      </c>
      <c r="V257" s="57">
        <v>0</v>
      </c>
      <c r="W257" s="57">
        <f t="shared" si="38"/>
        <v>0</v>
      </c>
      <c r="X257" s="57"/>
      <c r="Y257" s="57">
        <f t="shared" si="30"/>
        <v>0</v>
      </c>
    </row>
    <row r="258" spans="9:25" ht="15.75" x14ac:dyDescent="0.25">
      <c r="I258" s="57">
        <f t="shared" si="35"/>
        <v>0</v>
      </c>
      <c r="J258" s="57">
        <f t="shared" si="31"/>
        <v>0</v>
      </c>
      <c r="K258" s="58">
        <f t="shared" si="32"/>
        <v>0</v>
      </c>
      <c r="L258" s="58">
        <f t="shared" si="33"/>
        <v>0</v>
      </c>
      <c r="M258" s="58">
        <f t="shared" si="36"/>
        <v>0</v>
      </c>
      <c r="N258" s="58">
        <f t="shared" si="34"/>
        <v>0</v>
      </c>
      <c r="O258" s="59"/>
      <c r="Q258" s="57">
        <v>0</v>
      </c>
      <c r="R258" s="57">
        <f t="shared" si="37"/>
        <v>0</v>
      </c>
      <c r="S258" s="57">
        <v>0</v>
      </c>
      <c r="T258" s="57">
        <v>0</v>
      </c>
      <c r="U258" s="57">
        <v>0</v>
      </c>
      <c r="V258" s="57">
        <v>0</v>
      </c>
      <c r="W258" s="57">
        <f t="shared" si="38"/>
        <v>0</v>
      </c>
      <c r="X258" s="57"/>
      <c r="Y258" s="57">
        <f t="shared" si="30"/>
        <v>0</v>
      </c>
    </row>
    <row r="259" spans="9:25" ht="15.75" x14ac:dyDescent="0.25">
      <c r="I259" s="57">
        <f t="shared" si="35"/>
        <v>0</v>
      </c>
      <c r="J259" s="57">
        <f t="shared" si="31"/>
        <v>0</v>
      </c>
      <c r="K259" s="58">
        <f t="shared" si="32"/>
        <v>0</v>
      </c>
      <c r="L259" s="58">
        <f t="shared" si="33"/>
        <v>0</v>
      </c>
      <c r="M259" s="58">
        <f t="shared" si="36"/>
        <v>0</v>
      </c>
      <c r="N259" s="58">
        <f t="shared" si="34"/>
        <v>0</v>
      </c>
      <c r="O259" s="59"/>
      <c r="Q259" s="57">
        <v>0</v>
      </c>
      <c r="R259" s="57">
        <f t="shared" si="37"/>
        <v>0</v>
      </c>
      <c r="S259" s="57">
        <v>0</v>
      </c>
      <c r="T259" s="57">
        <v>0</v>
      </c>
      <c r="U259" s="57">
        <v>0</v>
      </c>
      <c r="V259" s="57">
        <v>0</v>
      </c>
      <c r="W259" s="57">
        <f t="shared" si="38"/>
        <v>0</v>
      </c>
      <c r="X259" s="57"/>
      <c r="Y259" s="57">
        <f t="shared" si="30"/>
        <v>0</v>
      </c>
    </row>
    <row r="260" spans="9:25" ht="15.75" x14ac:dyDescent="0.25">
      <c r="I260" s="57">
        <f t="shared" si="35"/>
        <v>0</v>
      </c>
      <c r="J260" s="57">
        <f t="shared" si="31"/>
        <v>0</v>
      </c>
      <c r="K260" s="58">
        <f t="shared" si="32"/>
        <v>0</v>
      </c>
      <c r="L260" s="58">
        <f t="shared" si="33"/>
        <v>0</v>
      </c>
      <c r="M260" s="58">
        <f t="shared" si="36"/>
        <v>0</v>
      </c>
      <c r="N260" s="58">
        <f t="shared" si="34"/>
        <v>0</v>
      </c>
      <c r="O260" s="59"/>
      <c r="Q260" s="57">
        <v>0</v>
      </c>
      <c r="R260" s="57">
        <f t="shared" si="37"/>
        <v>0</v>
      </c>
      <c r="S260" s="57">
        <v>0</v>
      </c>
      <c r="T260" s="57">
        <v>0</v>
      </c>
      <c r="U260" s="57">
        <v>0</v>
      </c>
      <c r="V260" s="57">
        <v>0</v>
      </c>
      <c r="W260" s="57">
        <f t="shared" si="38"/>
        <v>0</v>
      </c>
      <c r="X260" s="57"/>
      <c r="Y260" s="57">
        <f t="shared" si="30"/>
        <v>0</v>
      </c>
    </row>
    <row r="261" spans="9:25" ht="15.75" x14ac:dyDescent="0.25">
      <c r="I261" s="57">
        <f t="shared" si="35"/>
        <v>0</v>
      </c>
      <c r="J261" s="57">
        <f t="shared" si="31"/>
        <v>0</v>
      </c>
      <c r="K261" s="58">
        <f t="shared" si="32"/>
        <v>0</v>
      </c>
      <c r="L261" s="58">
        <f t="shared" si="33"/>
        <v>0</v>
      </c>
      <c r="M261" s="58">
        <f t="shared" si="36"/>
        <v>0</v>
      </c>
      <c r="N261" s="58">
        <f t="shared" si="34"/>
        <v>0</v>
      </c>
      <c r="O261" s="59"/>
      <c r="Q261" s="57">
        <v>0</v>
      </c>
      <c r="R261" s="57">
        <f t="shared" si="37"/>
        <v>0</v>
      </c>
      <c r="S261" s="57">
        <v>0</v>
      </c>
      <c r="T261" s="57">
        <v>0</v>
      </c>
      <c r="U261" s="57">
        <v>0</v>
      </c>
      <c r="V261" s="57">
        <v>0</v>
      </c>
      <c r="W261" s="57">
        <f t="shared" si="38"/>
        <v>0</v>
      </c>
      <c r="X261" s="57"/>
      <c r="Y261" s="57">
        <f t="shared" si="30"/>
        <v>0</v>
      </c>
    </row>
    <row r="262" spans="9:25" ht="15.75" x14ac:dyDescent="0.25">
      <c r="I262" s="57">
        <f t="shared" si="35"/>
        <v>0</v>
      </c>
      <c r="J262" s="57">
        <f t="shared" si="31"/>
        <v>0</v>
      </c>
      <c r="K262" s="58">
        <f t="shared" si="32"/>
        <v>0</v>
      </c>
      <c r="L262" s="58">
        <f t="shared" si="33"/>
        <v>0</v>
      </c>
      <c r="M262" s="58">
        <f t="shared" si="36"/>
        <v>0</v>
      </c>
      <c r="N262" s="58">
        <f t="shared" si="34"/>
        <v>0</v>
      </c>
      <c r="O262" s="59"/>
      <c r="Q262" s="57">
        <v>0</v>
      </c>
      <c r="R262" s="57">
        <f t="shared" si="37"/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f t="shared" si="38"/>
        <v>0</v>
      </c>
      <c r="X262" s="57"/>
      <c r="Y262" s="57">
        <f t="shared" si="30"/>
        <v>0</v>
      </c>
    </row>
    <row r="263" spans="9:25" ht="15.75" x14ac:dyDescent="0.25">
      <c r="I263" s="57">
        <f t="shared" si="35"/>
        <v>0</v>
      </c>
      <c r="J263" s="57">
        <f t="shared" si="31"/>
        <v>0</v>
      </c>
      <c r="K263" s="58">
        <f t="shared" si="32"/>
        <v>0</v>
      </c>
      <c r="L263" s="58">
        <f t="shared" si="33"/>
        <v>0</v>
      </c>
      <c r="M263" s="58">
        <f t="shared" si="36"/>
        <v>0</v>
      </c>
      <c r="N263" s="58">
        <f t="shared" si="34"/>
        <v>0</v>
      </c>
      <c r="O263" s="59"/>
      <c r="Q263" s="57">
        <v>0</v>
      </c>
      <c r="R263" s="57">
        <f t="shared" si="37"/>
        <v>0</v>
      </c>
      <c r="S263" s="57">
        <v>0</v>
      </c>
      <c r="T263" s="57">
        <v>0</v>
      </c>
      <c r="U263" s="57">
        <v>0</v>
      </c>
      <c r="V263" s="57">
        <v>0</v>
      </c>
      <c r="W263" s="57">
        <f t="shared" si="38"/>
        <v>0</v>
      </c>
      <c r="X263" s="57"/>
      <c r="Y263" s="57">
        <f t="shared" si="30"/>
        <v>0</v>
      </c>
    </row>
    <row r="264" spans="9:25" ht="15.75" x14ac:dyDescent="0.25">
      <c r="I264" s="57">
        <f t="shared" si="35"/>
        <v>0</v>
      </c>
      <c r="J264" s="57">
        <f t="shared" si="31"/>
        <v>0</v>
      </c>
      <c r="K264" s="58">
        <f t="shared" si="32"/>
        <v>0</v>
      </c>
      <c r="L264" s="58">
        <f t="shared" si="33"/>
        <v>0</v>
      </c>
      <c r="M264" s="58">
        <f t="shared" si="36"/>
        <v>0</v>
      </c>
      <c r="N264" s="58">
        <f t="shared" si="34"/>
        <v>0</v>
      </c>
      <c r="O264" s="59"/>
      <c r="Q264" s="57">
        <v>0</v>
      </c>
      <c r="R264" s="57">
        <f t="shared" si="37"/>
        <v>0</v>
      </c>
      <c r="S264" s="57">
        <v>0</v>
      </c>
      <c r="T264" s="57">
        <v>0</v>
      </c>
      <c r="U264" s="57">
        <v>0</v>
      </c>
      <c r="V264" s="57">
        <v>0</v>
      </c>
      <c r="W264" s="57">
        <f t="shared" si="38"/>
        <v>0</v>
      </c>
      <c r="X264" s="57"/>
      <c r="Y264" s="57">
        <f t="shared" si="30"/>
        <v>0</v>
      </c>
    </row>
    <row r="265" spans="9:25" ht="15.75" x14ac:dyDescent="0.25">
      <c r="I265" s="57">
        <f t="shared" si="35"/>
        <v>0</v>
      </c>
      <c r="J265" s="57">
        <f t="shared" si="31"/>
        <v>0</v>
      </c>
      <c r="K265" s="58">
        <f t="shared" si="32"/>
        <v>0</v>
      </c>
      <c r="L265" s="58">
        <f t="shared" si="33"/>
        <v>0</v>
      </c>
      <c r="M265" s="58">
        <f t="shared" si="36"/>
        <v>0</v>
      </c>
      <c r="N265" s="58">
        <f t="shared" si="34"/>
        <v>0</v>
      </c>
      <c r="O265" s="59"/>
      <c r="Q265" s="57">
        <v>0</v>
      </c>
      <c r="R265" s="57">
        <f t="shared" si="37"/>
        <v>0</v>
      </c>
      <c r="S265" s="57">
        <v>0</v>
      </c>
      <c r="T265" s="57">
        <v>0</v>
      </c>
      <c r="U265" s="57">
        <v>0</v>
      </c>
      <c r="V265" s="57">
        <v>0</v>
      </c>
      <c r="W265" s="57">
        <f t="shared" si="38"/>
        <v>0</v>
      </c>
      <c r="X265" s="57"/>
      <c r="Y265" s="57">
        <f t="shared" si="30"/>
        <v>0</v>
      </c>
    </row>
    <row r="266" spans="9:25" ht="15.75" x14ac:dyDescent="0.25">
      <c r="I266" s="57">
        <f t="shared" si="35"/>
        <v>0</v>
      </c>
      <c r="J266" s="57">
        <f t="shared" si="31"/>
        <v>0</v>
      </c>
      <c r="K266" s="58">
        <f t="shared" si="32"/>
        <v>0</v>
      </c>
      <c r="L266" s="58">
        <f t="shared" si="33"/>
        <v>0</v>
      </c>
      <c r="M266" s="58">
        <f t="shared" si="36"/>
        <v>0</v>
      </c>
      <c r="N266" s="58">
        <f t="shared" si="34"/>
        <v>0</v>
      </c>
      <c r="O266" s="59"/>
      <c r="Q266" s="57">
        <v>0</v>
      </c>
      <c r="R266" s="57">
        <f t="shared" si="37"/>
        <v>0</v>
      </c>
      <c r="S266" s="57">
        <v>0</v>
      </c>
      <c r="T266" s="57">
        <v>0</v>
      </c>
      <c r="U266" s="57">
        <v>0</v>
      </c>
      <c r="V266" s="57">
        <v>0</v>
      </c>
      <c r="W266" s="57">
        <f t="shared" si="38"/>
        <v>0</v>
      </c>
      <c r="X266" s="57"/>
      <c r="Y266" s="57">
        <f t="shared" si="30"/>
        <v>0</v>
      </c>
    </row>
    <row r="267" spans="9:25" ht="15.75" x14ac:dyDescent="0.25">
      <c r="I267" s="57">
        <f t="shared" si="35"/>
        <v>0</v>
      </c>
      <c r="J267" s="57">
        <f t="shared" si="31"/>
        <v>0</v>
      </c>
      <c r="K267" s="58">
        <f t="shared" si="32"/>
        <v>0</v>
      </c>
      <c r="L267" s="58">
        <f t="shared" si="33"/>
        <v>0</v>
      </c>
      <c r="M267" s="58">
        <f t="shared" si="36"/>
        <v>0</v>
      </c>
      <c r="N267" s="58">
        <f t="shared" si="34"/>
        <v>0</v>
      </c>
      <c r="O267" s="59"/>
      <c r="Q267" s="57">
        <v>0</v>
      </c>
      <c r="R267" s="57">
        <f t="shared" si="37"/>
        <v>0</v>
      </c>
      <c r="S267" s="57">
        <v>0</v>
      </c>
      <c r="T267" s="57">
        <v>0</v>
      </c>
      <c r="U267" s="57">
        <v>0</v>
      </c>
      <c r="V267" s="57">
        <v>0</v>
      </c>
      <c r="W267" s="57">
        <f t="shared" si="38"/>
        <v>0</v>
      </c>
      <c r="X267" s="57"/>
      <c r="Y267" s="57">
        <f t="shared" si="30"/>
        <v>0</v>
      </c>
    </row>
    <row r="268" spans="9:25" ht="15.75" x14ac:dyDescent="0.25">
      <c r="I268" s="57">
        <f t="shared" si="35"/>
        <v>0</v>
      </c>
      <c r="J268" s="57">
        <f t="shared" si="31"/>
        <v>0</v>
      </c>
      <c r="K268" s="58">
        <f t="shared" si="32"/>
        <v>0</v>
      </c>
      <c r="L268" s="58">
        <f t="shared" si="33"/>
        <v>0</v>
      </c>
      <c r="M268" s="58">
        <f t="shared" si="36"/>
        <v>0</v>
      </c>
      <c r="N268" s="58">
        <f t="shared" si="34"/>
        <v>0</v>
      </c>
      <c r="O268" s="59"/>
      <c r="Q268" s="57">
        <v>0</v>
      </c>
      <c r="R268" s="57">
        <f t="shared" si="37"/>
        <v>0</v>
      </c>
      <c r="S268" s="57">
        <v>0</v>
      </c>
      <c r="T268" s="57">
        <v>0</v>
      </c>
      <c r="U268" s="57">
        <v>0</v>
      </c>
      <c r="V268" s="57">
        <v>0</v>
      </c>
      <c r="W268" s="57">
        <f t="shared" si="38"/>
        <v>0</v>
      </c>
      <c r="X268" s="57"/>
      <c r="Y268" s="57">
        <f t="shared" si="30"/>
        <v>0</v>
      </c>
    </row>
    <row r="269" spans="9:25" ht="15.75" x14ac:dyDescent="0.25">
      <c r="I269" s="57">
        <f t="shared" si="35"/>
        <v>0</v>
      </c>
      <c r="J269" s="57">
        <f t="shared" si="31"/>
        <v>0</v>
      </c>
      <c r="K269" s="58">
        <f t="shared" si="32"/>
        <v>0</v>
      </c>
      <c r="L269" s="58">
        <f t="shared" si="33"/>
        <v>0</v>
      </c>
      <c r="M269" s="58">
        <f t="shared" si="36"/>
        <v>0</v>
      </c>
      <c r="N269" s="58">
        <f t="shared" si="34"/>
        <v>0</v>
      </c>
      <c r="O269" s="59"/>
      <c r="Q269" s="57">
        <v>0</v>
      </c>
      <c r="R269" s="57">
        <f t="shared" si="37"/>
        <v>0</v>
      </c>
      <c r="S269" s="57">
        <v>0</v>
      </c>
      <c r="T269" s="57">
        <v>0</v>
      </c>
      <c r="U269" s="57">
        <v>0</v>
      </c>
      <c r="V269" s="57">
        <v>0</v>
      </c>
      <c r="W269" s="57">
        <f t="shared" si="38"/>
        <v>0</v>
      </c>
      <c r="X269" s="57"/>
      <c r="Y269" s="57">
        <f t="shared" si="30"/>
        <v>0</v>
      </c>
    </row>
    <row r="270" spans="9:25" ht="15.75" x14ac:dyDescent="0.25">
      <c r="I270" s="57">
        <f t="shared" si="35"/>
        <v>0</v>
      </c>
      <c r="J270" s="57">
        <f t="shared" si="31"/>
        <v>0</v>
      </c>
      <c r="K270" s="58">
        <f t="shared" si="32"/>
        <v>0</v>
      </c>
      <c r="L270" s="58">
        <f t="shared" si="33"/>
        <v>0</v>
      </c>
      <c r="M270" s="58">
        <f t="shared" si="36"/>
        <v>0</v>
      </c>
      <c r="N270" s="58">
        <f t="shared" si="34"/>
        <v>0</v>
      </c>
      <c r="O270" s="59"/>
      <c r="Q270" s="57">
        <v>0</v>
      </c>
      <c r="R270" s="57">
        <f t="shared" si="37"/>
        <v>0</v>
      </c>
      <c r="S270" s="57">
        <v>0</v>
      </c>
      <c r="T270" s="57">
        <v>0</v>
      </c>
      <c r="U270" s="57">
        <v>0</v>
      </c>
      <c r="V270" s="57">
        <v>0</v>
      </c>
      <c r="W270" s="57">
        <f t="shared" si="38"/>
        <v>0</v>
      </c>
      <c r="X270" s="57"/>
      <c r="Y270" s="57">
        <f t="shared" si="30"/>
        <v>0</v>
      </c>
    </row>
    <row r="271" spans="9:25" ht="15.75" x14ac:dyDescent="0.25">
      <c r="I271" s="57">
        <f t="shared" si="35"/>
        <v>0</v>
      </c>
      <c r="J271" s="57">
        <f t="shared" si="31"/>
        <v>0</v>
      </c>
      <c r="K271" s="58">
        <f t="shared" si="32"/>
        <v>0</v>
      </c>
      <c r="L271" s="58">
        <f t="shared" si="33"/>
        <v>0</v>
      </c>
      <c r="M271" s="58">
        <f t="shared" si="36"/>
        <v>0</v>
      </c>
      <c r="N271" s="58">
        <f t="shared" si="34"/>
        <v>0</v>
      </c>
      <c r="O271" s="59"/>
      <c r="Q271" s="57">
        <v>0</v>
      </c>
      <c r="R271" s="57">
        <f t="shared" si="37"/>
        <v>0</v>
      </c>
      <c r="S271" s="57">
        <v>0</v>
      </c>
      <c r="T271" s="57">
        <v>0</v>
      </c>
      <c r="U271" s="57">
        <v>0</v>
      </c>
      <c r="V271" s="57">
        <v>0</v>
      </c>
      <c r="W271" s="57">
        <f t="shared" si="38"/>
        <v>0</v>
      </c>
      <c r="X271" s="57"/>
      <c r="Y271" s="57">
        <f t="shared" si="30"/>
        <v>0</v>
      </c>
    </row>
    <row r="272" spans="9:25" ht="15.75" x14ac:dyDescent="0.25">
      <c r="I272" s="57">
        <f t="shared" si="35"/>
        <v>0</v>
      </c>
      <c r="J272" s="57">
        <f t="shared" si="31"/>
        <v>0</v>
      </c>
      <c r="K272" s="58">
        <f t="shared" si="32"/>
        <v>0</v>
      </c>
      <c r="L272" s="58">
        <f t="shared" si="33"/>
        <v>0</v>
      </c>
      <c r="M272" s="58">
        <f t="shared" si="36"/>
        <v>0</v>
      </c>
      <c r="N272" s="58">
        <f t="shared" si="34"/>
        <v>0</v>
      </c>
      <c r="O272" s="59"/>
      <c r="Q272" s="57">
        <v>0</v>
      </c>
      <c r="R272" s="57">
        <f t="shared" si="37"/>
        <v>0</v>
      </c>
      <c r="S272" s="57">
        <v>0</v>
      </c>
      <c r="T272" s="57">
        <v>0</v>
      </c>
      <c r="U272" s="57">
        <v>0</v>
      </c>
      <c r="V272" s="57">
        <v>0</v>
      </c>
      <c r="W272" s="57">
        <f t="shared" si="38"/>
        <v>0</v>
      </c>
      <c r="X272" s="57"/>
      <c r="Y272" s="57">
        <f t="shared" si="30"/>
        <v>0</v>
      </c>
    </row>
    <row r="273" spans="9:25" ht="15.75" x14ac:dyDescent="0.25">
      <c r="I273" s="57">
        <f t="shared" si="35"/>
        <v>0</v>
      </c>
      <c r="J273" s="57">
        <f t="shared" si="31"/>
        <v>0</v>
      </c>
      <c r="K273" s="58">
        <f t="shared" si="32"/>
        <v>0</v>
      </c>
      <c r="L273" s="58">
        <f t="shared" si="33"/>
        <v>0</v>
      </c>
      <c r="M273" s="58">
        <f t="shared" si="36"/>
        <v>0</v>
      </c>
      <c r="N273" s="58">
        <f t="shared" si="34"/>
        <v>0</v>
      </c>
      <c r="O273" s="59"/>
      <c r="Q273" s="57">
        <v>0</v>
      </c>
      <c r="R273" s="57">
        <f t="shared" si="37"/>
        <v>0</v>
      </c>
      <c r="S273" s="57">
        <v>0</v>
      </c>
      <c r="T273" s="57">
        <v>0</v>
      </c>
      <c r="U273" s="57">
        <v>0</v>
      </c>
      <c r="V273" s="57">
        <v>0</v>
      </c>
      <c r="W273" s="57">
        <f t="shared" si="38"/>
        <v>0</v>
      </c>
      <c r="X273" s="57"/>
      <c r="Y273" s="57">
        <f t="shared" si="30"/>
        <v>0</v>
      </c>
    </row>
    <row r="274" spans="9:25" ht="15.75" x14ac:dyDescent="0.25">
      <c r="I274" s="57">
        <f t="shared" si="35"/>
        <v>0</v>
      </c>
      <c r="J274" s="57">
        <f t="shared" si="31"/>
        <v>0</v>
      </c>
      <c r="K274" s="58">
        <f t="shared" si="32"/>
        <v>0</v>
      </c>
      <c r="L274" s="58">
        <f t="shared" si="33"/>
        <v>0</v>
      </c>
      <c r="M274" s="58">
        <f t="shared" si="36"/>
        <v>0</v>
      </c>
      <c r="N274" s="58">
        <f t="shared" si="34"/>
        <v>0</v>
      </c>
      <c r="O274" s="59"/>
      <c r="Q274" s="57">
        <v>0</v>
      </c>
      <c r="R274" s="57">
        <f t="shared" si="37"/>
        <v>0</v>
      </c>
      <c r="S274" s="57">
        <v>0</v>
      </c>
      <c r="T274" s="57">
        <v>0</v>
      </c>
      <c r="U274" s="57">
        <v>0</v>
      </c>
      <c r="V274" s="57">
        <v>0</v>
      </c>
      <c r="W274" s="57">
        <f t="shared" si="38"/>
        <v>0</v>
      </c>
      <c r="X274" s="57"/>
      <c r="Y274" s="57">
        <f t="shared" si="30"/>
        <v>0</v>
      </c>
    </row>
    <row r="275" spans="9:25" ht="15.75" x14ac:dyDescent="0.25">
      <c r="I275" s="57">
        <f t="shared" si="35"/>
        <v>0</v>
      </c>
      <c r="J275" s="57">
        <f t="shared" si="31"/>
        <v>0</v>
      </c>
      <c r="K275" s="58">
        <f t="shared" si="32"/>
        <v>0</v>
      </c>
      <c r="L275" s="58">
        <f t="shared" si="33"/>
        <v>0</v>
      </c>
      <c r="M275" s="58">
        <f t="shared" si="36"/>
        <v>0</v>
      </c>
      <c r="N275" s="58">
        <f t="shared" si="34"/>
        <v>0</v>
      </c>
      <c r="O275" s="59"/>
      <c r="Q275" s="57">
        <v>0</v>
      </c>
      <c r="R275" s="57">
        <f t="shared" si="37"/>
        <v>0</v>
      </c>
      <c r="S275" s="57">
        <v>0</v>
      </c>
      <c r="T275" s="57">
        <v>0</v>
      </c>
      <c r="U275" s="57">
        <v>0</v>
      </c>
      <c r="V275" s="57">
        <v>0</v>
      </c>
      <c r="W275" s="57">
        <f t="shared" si="38"/>
        <v>0</v>
      </c>
      <c r="X275" s="57"/>
      <c r="Y275" s="57">
        <f t="shared" si="30"/>
        <v>0</v>
      </c>
    </row>
    <row r="276" spans="9:25" ht="15.75" x14ac:dyDescent="0.25">
      <c r="I276" s="57">
        <f t="shared" si="35"/>
        <v>0</v>
      </c>
      <c r="J276" s="57">
        <f t="shared" si="31"/>
        <v>0</v>
      </c>
      <c r="K276" s="58">
        <f t="shared" si="32"/>
        <v>0</v>
      </c>
      <c r="L276" s="58">
        <f t="shared" si="33"/>
        <v>0</v>
      </c>
      <c r="M276" s="58">
        <f t="shared" si="36"/>
        <v>0</v>
      </c>
      <c r="N276" s="58">
        <f t="shared" si="34"/>
        <v>0</v>
      </c>
      <c r="O276" s="59"/>
      <c r="Q276" s="57">
        <v>0</v>
      </c>
      <c r="R276" s="57">
        <f t="shared" si="37"/>
        <v>0</v>
      </c>
      <c r="S276" s="57">
        <v>0</v>
      </c>
      <c r="T276" s="57">
        <v>0</v>
      </c>
      <c r="U276" s="57">
        <v>0</v>
      </c>
      <c r="V276" s="57">
        <v>0</v>
      </c>
      <c r="W276" s="57">
        <f t="shared" si="38"/>
        <v>0</v>
      </c>
      <c r="X276" s="57"/>
      <c r="Y276" s="57">
        <f t="shared" si="30"/>
        <v>0</v>
      </c>
    </row>
    <row r="277" spans="9:25" ht="15.75" x14ac:dyDescent="0.25">
      <c r="I277" s="57">
        <f t="shared" si="35"/>
        <v>0</v>
      </c>
      <c r="J277" s="57">
        <f t="shared" si="31"/>
        <v>0</v>
      </c>
      <c r="K277" s="58">
        <f t="shared" si="32"/>
        <v>0</v>
      </c>
      <c r="L277" s="58">
        <f t="shared" si="33"/>
        <v>0</v>
      </c>
      <c r="M277" s="58">
        <f t="shared" si="36"/>
        <v>0</v>
      </c>
      <c r="N277" s="58">
        <f t="shared" si="34"/>
        <v>0</v>
      </c>
      <c r="O277" s="59"/>
      <c r="Q277" s="57">
        <v>0</v>
      </c>
      <c r="R277" s="57">
        <f t="shared" si="37"/>
        <v>0</v>
      </c>
      <c r="S277" s="57">
        <v>0</v>
      </c>
      <c r="T277" s="57">
        <v>0</v>
      </c>
      <c r="U277" s="57">
        <v>0</v>
      </c>
      <c r="V277" s="57">
        <v>0</v>
      </c>
      <c r="W277" s="57">
        <f t="shared" si="38"/>
        <v>0</v>
      </c>
      <c r="X277" s="57"/>
      <c r="Y277" s="57">
        <f t="shared" ref="Y277:Y321" si="39">SUM(Q277:X277)</f>
        <v>0</v>
      </c>
    </row>
    <row r="278" spans="9:25" ht="15.75" x14ac:dyDescent="0.25">
      <c r="I278" s="57">
        <f t="shared" si="35"/>
        <v>0</v>
      </c>
      <c r="J278" s="57">
        <f t="shared" ref="J278:J321" si="40">IF(I278&lt;&gt;0,N277,0)</f>
        <v>0</v>
      </c>
      <c r="K278" s="58">
        <f t="shared" ref="K278:K321" si="41">IF(I278&lt;&gt;0,J278*$K$16,0)</f>
        <v>0</v>
      </c>
      <c r="L278" s="58">
        <f t="shared" ref="L278:L321" si="42">IF(I278&lt;&gt;0,M278-K278,0)</f>
        <v>0</v>
      </c>
      <c r="M278" s="58">
        <f t="shared" si="36"/>
        <v>0</v>
      </c>
      <c r="N278" s="58">
        <f t="shared" ref="N278:N321" si="43">IF(I278&lt;&gt;0,J278-L278,0)</f>
        <v>0</v>
      </c>
      <c r="O278" s="59"/>
      <c r="Q278" s="57">
        <v>0</v>
      </c>
      <c r="R278" s="57">
        <f t="shared" si="37"/>
        <v>0</v>
      </c>
      <c r="S278" s="57">
        <v>0</v>
      </c>
      <c r="T278" s="57">
        <v>0</v>
      </c>
      <c r="U278" s="57">
        <v>0</v>
      </c>
      <c r="V278" s="57">
        <v>0</v>
      </c>
      <c r="W278" s="57">
        <f t="shared" si="38"/>
        <v>0</v>
      </c>
      <c r="X278" s="57"/>
      <c r="Y278" s="57">
        <f t="shared" si="39"/>
        <v>0</v>
      </c>
    </row>
    <row r="279" spans="9:25" ht="15.75" x14ac:dyDescent="0.25">
      <c r="I279" s="57">
        <f t="shared" ref="I279:I321" si="44">IF(AND(I278+1&lt;=$C$10,I278&lt;&gt;0),I278+1,0)</f>
        <v>0</v>
      </c>
      <c r="J279" s="57">
        <f t="shared" si="40"/>
        <v>0</v>
      </c>
      <c r="K279" s="58">
        <f t="shared" si="41"/>
        <v>0</v>
      </c>
      <c r="L279" s="58">
        <f t="shared" si="42"/>
        <v>0</v>
      </c>
      <c r="M279" s="58">
        <f t="shared" ref="M279:M321" si="45">IF(I279&lt;&gt;0,PMT($K$16,$C$10,-$C$9),0)</f>
        <v>0</v>
      </c>
      <c r="N279" s="58">
        <f t="shared" si="43"/>
        <v>0</v>
      </c>
      <c r="O279" s="59"/>
      <c r="Q279" s="57">
        <v>0</v>
      </c>
      <c r="R279" s="57">
        <f t="shared" ref="R279:R321" si="46">IF(M279=0,0,-M279)</f>
        <v>0</v>
      </c>
      <c r="S279" s="57">
        <v>0</v>
      </c>
      <c r="T279" s="57">
        <v>0</v>
      </c>
      <c r="U279" s="57">
        <v>0</v>
      </c>
      <c r="V279" s="57">
        <v>0</v>
      </c>
      <c r="W279" s="57">
        <f t="shared" ref="W279:W321" si="47">($W$19*N278)*-1</f>
        <v>0</v>
      </c>
      <c r="X279" s="57"/>
      <c r="Y279" s="57">
        <f t="shared" si="39"/>
        <v>0</v>
      </c>
    </row>
    <row r="280" spans="9:25" ht="15.75" x14ac:dyDescent="0.25">
      <c r="I280" s="57">
        <f t="shared" si="44"/>
        <v>0</v>
      </c>
      <c r="J280" s="57">
        <f t="shared" si="40"/>
        <v>0</v>
      </c>
      <c r="K280" s="58">
        <f t="shared" si="41"/>
        <v>0</v>
      </c>
      <c r="L280" s="58">
        <f t="shared" si="42"/>
        <v>0</v>
      </c>
      <c r="M280" s="58">
        <f t="shared" si="45"/>
        <v>0</v>
      </c>
      <c r="N280" s="58">
        <f t="shared" si="43"/>
        <v>0</v>
      </c>
      <c r="O280" s="59"/>
      <c r="Q280" s="57">
        <v>0</v>
      </c>
      <c r="R280" s="57">
        <f t="shared" si="46"/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f t="shared" si="47"/>
        <v>0</v>
      </c>
      <c r="X280" s="57"/>
      <c r="Y280" s="57">
        <f t="shared" si="39"/>
        <v>0</v>
      </c>
    </row>
    <row r="281" spans="9:25" ht="15.75" x14ac:dyDescent="0.25">
      <c r="I281" s="57">
        <f t="shared" si="44"/>
        <v>0</v>
      </c>
      <c r="J281" s="57">
        <f t="shared" si="40"/>
        <v>0</v>
      </c>
      <c r="K281" s="58">
        <f t="shared" si="41"/>
        <v>0</v>
      </c>
      <c r="L281" s="58">
        <f t="shared" si="42"/>
        <v>0</v>
      </c>
      <c r="M281" s="58">
        <f t="shared" si="45"/>
        <v>0</v>
      </c>
      <c r="N281" s="58">
        <f t="shared" si="43"/>
        <v>0</v>
      </c>
      <c r="O281" s="59"/>
      <c r="Q281" s="57">
        <v>0</v>
      </c>
      <c r="R281" s="57">
        <f t="shared" si="46"/>
        <v>0</v>
      </c>
      <c r="S281" s="57">
        <v>0</v>
      </c>
      <c r="T281" s="57">
        <v>0</v>
      </c>
      <c r="U281" s="57">
        <v>0</v>
      </c>
      <c r="V281" s="57">
        <v>0</v>
      </c>
      <c r="W281" s="57">
        <f t="shared" si="47"/>
        <v>0</v>
      </c>
      <c r="X281" s="57"/>
      <c r="Y281" s="57">
        <f t="shared" si="39"/>
        <v>0</v>
      </c>
    </row>
    <row r="282" spans="9:25" ht="15.75" x14ac:dyDescent="0.25">
      <c r="I282" s="57">
        <f t="shared" si="44"/>
        <v>0</v>
      </c>
      <c r="J282" s="57">
        <f t="shared" si="40"/>
        <v>0</v>
      </c>
      <c r="K282" s="58">
        <f t="shared" si="41"/>
        <v>0</v>
      </c>
      <c r="L282" s="58">
        <f t="shared" si="42"/>
        <v>0</v>
      </c>
      <c r="M282" s="58">
        <f t="shared" si="45"/>
        <v>0</v>
      </c>
      <c r="N282" s="58">
        <f t="shared" si="43"/>
        <v>0</v>
      </c>
      <c r="O282" s="59"/>
      <c r="Q282" s="57">
        <v>0</v>
      </c>
      <c r="R282" s="57">
        <f t="shared" si="46"/>
        <v>0</v>
      </c>
      <c r="S282" s="57">
        <v>0</v>
      </c>
      <c r="T282" s="57">
        <v>0</v>
      </c>
      <c r="U282" s="57">
        <v>0</v>
      </c>
      <c r="V282" s="57">
        <v>0</v>
      </c>
      <c r="W282" s="57">
        <f t="shared" si="47"/>
        <v>0</v>
      </c>
      <c r="X282" s="57"/>
      <c r="Y282" s="57">
        <f t="shared" si="39"/>
        <v>0</v>
      </c>
    </row>
    <row r="283" spans="9:25" ht="15.75" x14ac:dyDescent="0.25">
      <c r="I283" s="57">
        <f t="shared" si="44"/>
        <v>0</v>
      </c>
      <c r="J283" s="57">
        <f t="shared" si="40"/>
        <v>0</v>
      </c>
      <c r="K283" s="58">
        <f t="shared" si="41"/>
        <v>0</v>
      </c>
      <c r="L283" s="58">
        <f t="shared" si="42"/>
        <v>0</v>
      </c>
      <c r="M283" s="58">
        <f t="shared" si="45"/>
        <v>0</v>
      </c>
      <c r="N283" s="58">
        <f t="shared" si="43"/>
        <v>0</v>
      </c>
      <c r="O283" s="59"/>
      <c r="Q283" s="57">
        <v>0</v>
      </c>
      <c r="R283" s="57">
        <f t="shared" si="46"/>
        <v>0</v>
      </c>
      <c r="S283" s="57">
        <v>0</v>
      </c>
      <c r="T283" s="57">
        <v>0</v>
      </c>
      <c r="U283" s="57">
        <v>0</v>
      </c>
      <c r="V283" s="57">
        <v>0</v>
      </c>
      <c r="W283" s="57">
        <f t="shared" si="47"/>
        <v>0</v>
      </c>
      <c r="X283" s="57"/>
      <c r="Y283" s="57">
        <f t="shared" si="39"/>
        <v>0</v>
      </c>
    </row>
    <row r="284" spans="9:25" ht="15.75" x14ac:dyDescent="0.25">
      <c r="I284" s="57">
        <f t="shared" si="44"/>
        <v>0</v>
      </c>
      <c r="J284" s="57">
        <f t="shared" si="40"/>
        <v>0</v>
      </c>
      <c r="K284" s="58">
        <f t="shared" si="41"/>
        <v>0</v>
      </c>
      <c r="L284" s="58">
        <f t="shared" si="42"/>
        <v>0</v>
      </c>
      <c r="M284" s="58">
        <f t="shared" si="45"/>
        <v>0</v>
      </c>
      <c r="N284" s="58">
        <f t="shared" si="43"/>
        <v>0</v>
      </c>
      <c r="O284" s="59"/>
      <c r="Q284" s="57">
        <v>0</v>
      </c>
      <c r="R284" s="57">
        <f t="shared" si="46"/>
        <v>0</v>
      </c>
      <c r="S284" s="57">
        <v>0</v>
      </c>
      <c r="T284" s="57">
        <v>0</v>
      </c>
      <c r="U284" s="57">
        <v>0</v>
      </c>
      <c r="V284" s="57">
        <v>0</v>
      </c>
      <c r="W284" s="57">
        <f t="shared" si="47"/>
        <v>0</v>
      </c>
      <c r="X284" s="57"/>
      <c r="Y284" s="57">
        <f t="shared" si="39"/>
        <v>0</v>
      </c>
    </row>
    <row r="285" spans="9:25" ht="15.75" x14ac:dyDescent="0.25">
      <c r="I285" s="57">
        <f t="shared" si="44"/>
        <v>0</v>
      </c>
      <c r="J285" s="57">
        <f t="shared" si="40"/>
        <v>0</v>
      </c>
      <c r="K285" s="58">
        <f t="shared" si="41"/>
        <v>0</v>
      </c>
      <c r="L285" s="58">
        <f t="shared" si="42"/>
        <v>0</v>
      </c>
      <c r="M285" s="58">
        <f t="shared" si="45"/>
        <v>0</v>
      </c>
      <c r="N285" s="58">
        <f t="shared" si="43"/>
        <v>0</v>
      </c>
      <c r="O285" s="59"/>
      <c r="Q285" s="57">
        <v>0</v>
      </c>
      <c r="R285" s="57">
        <f t="shared" si="46"/>
        <v>0</v>
      </c>
      <c r="S285" s="57">
        <v>0</v>
      </c>
      <c r="T285" s="57">
        <v>0</v>
      </c>
      <c r="U285" s="57">
        <v>0</v>
      </c>
      <c r="V285" s="57">
        <v>0</v>
      </c>
      <c r="W285" s="57">
        <f t="shared" si="47"/>
        <v>0</v>
      </c>
      <c r="X285" s="57"/>
      <c r="Y285" s="57">
        <f t="shared" si="39"/>
        <v>0</v>
      </c>
    </row>
    <row r="286" spans="9:25" ht="15.75" x14ac:dyDescent="0.25">
      <c r="I286" s="57">
        <f t="shared" si="44"/>
        <v>0</v>
      </c>
      <c r="J286" s="57">
        <f t="shared" si="40"/>
        <v>0</v>
      </c>
      <c r="K286" s="58">
        <f t="shared" si="41"/>
        <v>0</v>
      </c>
      <c r="L286" s="58">
        <f t="shared" si="42"/>
        <v>0</v>
      </c>
      <c r="M286" s="58">
        <f t="shared" si="45"/>
        <v>0</v>
      </c>
      <c r="N286" s="58">
        <f t="shared" si="43"/>
        <v>0</v>
      </c>
      <c r="O286" s="59"/>
      <c r="Q286" s="57">
        <v>0</v>
      </c>
      <c r="R286" s="57">
        <f t="shared" si="46"/>
        <v>0</v>
      </c>
      <c r="S286" s="57">
        <v>0</v>
      </c>
      <c r="T286" s="57">
        <v>0</v>
      </c>
      <c r="U286" s="57">
        <v>0</v>
      </c>
      <c r="V286" s="57">
        <v>0</v>
      </c>
      <c r="W286" s="57">
        <f t="shared" si="47"/>
        <v>0</v>
      </c>
      <c r="X286" s="57"/>
      <c r="Y286" s="57">
        <f t="shared" si="39"/>
        <v>0</v>
      </c>
    </row>
    <row r="287" spans="9:25" ht="15.75" x14ac:dyDescent="0.25">
      <c r="I287" s="57">
        <f t="shared" si="44"/>
        <v>0</v>
      </c>
      <c r="J287" s="57">
        <f t="shared" si="40"/>
        <v>0</v>
      </c>
      <c r="K287" s="58">
        <f t="shared" si="41"/>
        <v>0</v>
      </c>
      <c r="L287" s="58">
        <f t="shared" si="42"/>
        <v>0</v>
      </c>
      <c r="M287" s="58">
        <f t="shared" si="45"/>
        <v>0</v>
      </c>
      <c r="N287" s="58">
        <f t="shared" si="43"/>
        <v>0</v>
      </c>
      <c r="O287" s="59"/>
      <c r="Q287" s="57">
        <v>0</v>
      </c>
      <c r="R287" s="57">
        <f t="shared" si="46"/>
        <v>0</v>
      </c>
      <c r="S287" s="57">
        <v>0</v>
      </c>
      <c r="T287" s="57">
        <v>0</v>
      </c>
      <c r="U287" s="57">
        <v>0</v>
      </c>
      <c r="V287" s="57">
        <v>0</v>
      </c>
      <c r="W287" s="57">
        <f t="shared" si="47"/>
        <v>0</v>
      </c>
      <c r="X287" s="57"/>
      <c r="Y287" s="57">
        <f t="shared" si="39"/>
        <v>0</v>
      </c>
    </row>
    <row r="288" spans="9:25" ht="15.75" x14ac:dyDescent="0.25">
      <c r="I288" s="57">
        <f t="shared" si="44"/>
        <v>0</v>
      </c>
      <c r="J288" s="57">
        <f t="shared" si="40"/>
        <v>0</v>
      </c>
      <c r="K288" s="58">
        <f t="shared" si="41"/>
        <v>0</v>
      </c>
      <c r="L288" s="58">
        <f t="shared" si="42"/>
        <v>0</v>
      </c>
      <c r="M288" s="58">
        <f t="shared" si="45"/>
        <v>0</v>
      </c>
      <c r="N288" s="58">
        <f t="shared" si="43"/>
        <v>0</v>
      </c>
      <c r="O288" s="59"/>
      <c r="Q288" s="57">
        <v>0</v>
      </c>
      <c r="R288" s="57">
        <f t="shared" si="46"/>
        <v>0</v>
      </c>
      <c r="S288" s="57">
        <v>0</v>
      </c>
      <c r="T288" s="57">
        <v>0</v>
      </c>
      <c r="U288" s="57">
        <v>0</v>
      </c>
      <c r="V288" s="57">
        <v>0</v>
      </c>
      <c r="W288" s="57">
        <f t="shared" si="47"/>
        <v>0</v>
      </c>
      <c r="X288" s="57"/>
      <c r="Y288" s="57">
        <f t="shared" si="39"/>
        <v>0</v>
      </c>
    </row>
    <row r="289" spans="9:25" ht="15.75" x14ac:dyDescent="0.25">
      <c r="I289" s="57">
        <f t="shared" si="44"/>
        <v>0</v>
      </c>
      <c r="J289" s="57">
        <f t="shared" si="40"/>
        <v>0</v>
      </c>
      <c r="K289" s="58">
        <f t="shared" si="41"/>
        <v>0</v>
      </c>
      <c r="L289" s="58">
        <f t="shared" si="42"/>
        <v>0</v>
      </c>
      <c r="M289" s="58">
        <f t="shared" si="45"/>
        <v>0</v>
      </c>
      <c r="N289" s="58">
        <f t="shared" si="43"/>
        <v>0</v>
      </c>
      <c r="O289" s="59"/>
      <c r="Q289" s="57">
        <v>0</v>
      </c>
      <c r="R289" s="57">
        <f t="shared" si="46"/>
        <v>0</v>
      </c>
      <c r="S289" s="57">
        <v>0</v>
      </c>
      <c r="T289" s="57">
        <v>0</v>
      </c>
      <c r="U289" s="57">
        <v>0</v>
      </c>
      <c r="V289" s="57">
        <v>0</v>
      </c>
      <c r="W289" s="57">
        <f t="shared" si="47"/>
        <v>0</v>
      </c>
      <c r="X289" s="57"/>
      <c r="Y289" s="57">
        <f t="shared" si="39"/>
        <v>0</v>
      </c>
    </row>
    <row r="290" spans="9:25" ht="15.75" x14ac:dyDescent="0.25">
      <c r="I290" s="57">
        <f t="shared" si="44"/>
        <v>0</v>
      </c>
      <c r="J290" s="57">
        <f t="shared" si="40"/>
        <v>0</v>
      </c>
      <c r="K290" s="58">
        <f t="shared" si="41"/>
        <v>0</v>
      </c>
      <c r="L290" s="58">
        <f t="shared" si="42"/>
        <v>0</v>
      </c>
      <c r="M290" s="58">
        <f t="shared" si="45"/>
        <v>0</v>
      </c>
      <c r="N290" s="58">
        <f t="shared" si="43"/>
        <v>0</v>
      </c>
      <c r="O290" s="59"/>
      <c r="Q290" s="57">
        <v>0</v>
      </c>
      <c r="R290" s="57">
        <f t="shared" si="46"/>
        <v>0</v>
      </c>
      <c r="S290" s="57">
        <v>0</v>
      </c>
      <c r="T290" s="57">
        <v>0</v>
      </c>
      <c r="U290" s="57">
        <v>0</v>
      </c>
      <c r="V290" s="57">
        <v>0</v>
      </c>
      <c r="W290" s="57">
        <f t="shared" si="47"/>
        <v>0</v>
      </c>
      <c r="X290" s="57"/>
      <c r="Y290" s="57">
        <f t="shared" si="39"/>
        <v>0</v>
      </c>
    </row>
    <row r="291" spans="9:25" ht="15.75" x14ac:dyDescent="0.25">
      <c r="I291" s="57">
        <f t="shared" si="44"/>
        <v>0</v>
      </c>
      <c r="J291" s="57">
        <f t="shared" si="40"/>
        <v>0</v>
      </c>
      <c r="K291" s="58">
        <f t="shared" si="41"/>
        <v>0</v>
      </c>
      <c r="L291" s="58">
        <f t="shared" si="42"/>
        <v>0</v>
      </c>
      <c r="M291" s="58">
        <f t="shared" si="45"/>
        <v>0</v>
      </c>
      <c r="N291" s="58">
        <f t="shared" si="43"/>
        <v>0</v>
      </c>
      <c r="O291" s="59"/>
      <c r="Q291" s="57">
        <v>0</v>
      </c>
      <c r="R291" s="57">
        <f t="shared" si="46"/>
        <v>0</v>
      </c>
      <c r="S291" s="57">
        <v>0</v>
      </c>
      <c r="T291" s="57">
        <v>0</v>
      </c>
      <c r="U291" s="57">
        <v>0</v>
      </c>
      <c r="V291" s="57">
        <v>0</v>
      </c>
      <c r="W291" s="57">
        <f t="shared" si="47"/>
        <v>0</v>
      </c>
      <c r="X291" s="57"/>
      <c r="Y291" s="57">
        <f t="shared" si="39"/>
        <v>0</v>
      </c>
    </row>
    <row r="292" spans="9:25" ht="15.75" x14ac:dyDescent="0.25">
      <c r="I292" s="57">
        <f t="shared" si="44"/>
        <v>0</v>
      </c>
      <c r="J292" s="57">
        <f t="shared" si="40"/>
        <v>0</v>
      </c>
      <c r="K292" s="58">
        <f t="shared" si="41"/>
        <v>0</v>
      </c>
      <c r="L292" s="58">
        <f t="shared" si="42"/>
        <v>0</v>
      </c>
      <c r="M292" s="58">
        <f t="shared" si="45"/>
        <v>0</v>
      </c>
      <c r="N292" s="58">
        <f t="shared" si="43"/>
        <v>0</v>
      </c>
      <c r="O292" s="59"/>
      <c r="Q292" s="57">
        <v>0</v>
      </c>
      <c r="R292" s="57">
        <f t="shared" si="46"/>
        <v>0</v>
      </c>
      <c r="S292" s="57">
        <v>0</v>
      </c>
      <c r="T292" s="57">
        <v>0</v>
      </c>
      <c r="U292" s="57">
        <v>0</v>
      </c>
      <c r="V292" s="57">
        <v>0</v>
      </c>
      <c r="W292" s="57">
        <f t="shared" si="47"/>
        <v>0</v>
      </c>
      <c r="X292" s="57"/>
      <c r="Y292" s="57">
        <f t="shared" si="39"/>
        <v>0</v>
      </c>
    </row>
    <row r="293" spans="9:25" ht="15.75" x14ac:dyDescent="0.25">
      <c r="I293" s="57">
        <f t="shared" si="44"/>
        <v>0</v>
      </c>
      <c r="J293" s="57">
        <f t="shared" si="40"/>
        <v>0</v>
      </c>
      <c r="K293" s="58">
        <f t="shared" si="41"/>
        <v>0</v>
      </c>
      <c r="L293" s="58">
        <f t="shared" si="42"/>
        <v>0</v>
      </c>
      <c r="M293" s="58">
        <f t="shared" si="45"/>
        <v>0</v>
      </c>
      <c r="N293" s="58">
        <f t="shared" si="43"/>
        <v>0</v>
      </c>
      <c r="O293" s="59"/>
      <c r="Q293" s="57">
        <v>0</v>
      </c>
      <c r="R293" s="57">
        <f t="shared" si="46"/>
        <v>0</v>
      </c>
      <c r="S293" s="57">
        <v>0</v>
      </c>
      <c r="T293" s="57">
        <v>0</v>
      </c>
      <c r="U293" s="57">
        <v>0</v>
      </c>
      <c r="V293" s="57">
        <v>0</v>
      </c>
      <c r="W293" s="57">
        <f t="shared" si="47"/>
        <v>0</v>
      </c>
      <c r="X293" s="57"/>
      <c r="Y293" s="57">
        <f t="shared" si="39"/>
        <v>0</v>
      </c>
    </row>
    <row r="294" spans="9:25" ht="15.75" x14ac:dyDescent="0.25">
      <c r="I294" s="57">
        <f t="shared" si="44"/>
        <v>0</v>
      </c>
      <c r="J294" s="57">
        <f t="shared" si="40"/>
        <v>0</v>
      </c>
      <c r="K294" s="58">
        <f t="shared" si="41"/>
        <v>0</v>
      </c>
      <c r="L294" s="58">
        <f t="shared" si="42"/>
        <v>0</v>
      </c>
      <c r="M294" s="58">
        <f t="shared" si="45"/>
        <v>0</v>
      </c>
      <c r="N294" s="58">
        <f t="shared" si="43"/>
        <v>0</v>
      </c>
      <c r="O294" s="59"/>
      <c r="Q294" s="57">
        <v>0</v>
      </c>
      <c r="R294" s="57">
        <f t="shared" si="46"/>
        <v>0</v>
      </c>
      <c r="S294" s="57">
        <v>0</v>
      </c>
      <c r="T294" s="57">
        <v>0</v>
      </c>
      <c r="U294" s="57">
        <v>0</v>
      </c>
      <c r="V294" s="57">
        <v>0</v>
      </c>
      <c r="W294" s="57">
        <f t="shared" si="47"/>
        <v>0</v>
      </c>
      <c r="X294" s="57"/>
      <c r="Y294" s="57">
        <f t="shared" si="39"/>
        <v>0</v>
      </c>
    </row>
    <row r="295" spans="9:25" ht="15.75" x14ac:dyDescent="0.25">
      <c r="I295" s="57">
        <f t="shared" si="44"/>
        <v>0</v>
      </c>
      <c r="J295" s="57">
        <f t="shared" si="40"/>
        <v>0</v>
      </c>
      <c r="K295" s="58">
        <f t="shared" si="41"/>
        <v>0</v>
      </c>
      <c r="L295" s="58">
        <f t="shared" si="42"/>
        <v>0</v>
      </c>
      <c r="M295" s="58">
        <f t="shared" si="45"/>
        <v>0</v>
      </c>
      <c r="N295" s="58">
        <f t="shared" si="43"/>
        <v>0</v>
      </c>
      <c r="O295" s="59"/>
      <c r="Q295" s="57">
        <v>0</v>
      </c>
      <c r="R295" s="57">
        <f t="shared" si="46"/>
        <v>0</v>
      </c>
      <c r="S295" s="57">
        <v>0</v>
      </c>
      <c r="T295" s="57">
        <v>0</v>
      </c>
      <c r="U295" s="57">
        <v>0</v>
      </c>
      <c r="V295" s="57">
        <v>0</v>
      </c>
      <c r="W295" s="57">
        <f t="shared" si="47"/>
        <v>0</v>
      </c>
      <c r="X295" s="57"/>
      <c r="Y295" s="57">
        <f t="shared" si="39"/>
        <v>0</v>
      </c>
    </row>
    <row r="296" spans="9:25" ht="15.75" x14ac:dyDescent="0.25">
      <c r="I296" s="57">
        <f t="shared" si="44"/>
        <v>0</v>
      </c>
      <c r="J296" s="57">
        <f t="shared" si="40"/>
        <v>0</v>
      </c>
      <c r="K296" s="58">
        <f t="shared" si="41"/>
        <v>0</v>
      </c>
      <c r="L296" s="58">
        <f t="shared" si="42"/>
        <v>0</v>
      </c>
      <c r="M296" s="58">
        <f t="shared" si="45"/>
        <v>0</v>
      </c>
      <c r="N296" s="58">
        <f t="shared" si="43"/>
        <v>0</v>
      </c>
      <c r="O296" s="59"/>
      <c r="Q296" s="57">
        <v>0</v>
      </c>
      <c r="R296" s="57">
        <f t="shared" si="46"/>
        <v>0</v>
      </c>
      <c r="S296" s="57">
        <v>0</v>
      </c>
      <c r="T296" s="57">
        <v>0</v>
      </c>
      <c r="U296" s="57">
        <v>0</v>
      </c>
      <c r="V296" s="57">
        <v>0</v>
      </c>
      <c r="W296" s="57">
        <f t="shared" si="47"/>
        <v>0</v>
      </c>
      <c r="X296" s="57"/>
      <c r="Y296" s="57">
        <f t="shared" si="39"/>
        <v>0</v>
      </c>
    </row>
    <row r="297" spans="9:25" ht="15.75" x14ac:dyDescent="0.25">
      <c r="I297" s="57">
        <f t="shared" si="44"/>
        <v>0</v>
      </c>
      <c r="J297" s="57">
        <f t="shared" si="40"/>
        <v>0</v>
      </c>
      <c r="K297" s="58">
        <f t="shared" si="41"/>
        <v>0</v>
      </c>
      <c r="L297" s="58">
        <f t="shared" si="42"/>
        <v>0</v>
      </c>
      <c r="M297" s="58">
        <f t="shared" si="45"/>
        <v>0</v>
      </c>
      <c r="N297" s="58">
        <f t="shared" si="43"/>
        <v>0</v>
      </c>
      <c r="O297" s="59"/>
      <c r="Q297" s="57">
        <v>0</v>
      </c>
      <c r="R297" s="57">
        <f t="shared" si="46"/>
        <v>0</v>
      </c>
      <c r="S297" s="57">
        <v>0</v>
      </c>
      <c r="T297" s="57">
        <v>0</v>
      </c>
      <c r="U297" s="57">
        <v>0</v>
      </c>
      <c r="V297" s="57">
        <v>0</v>
      </c>
      <c r="W297" s="57">
        <f t="shared" si="47"/>
        <v>0</v>
      </c>
      <c r="X297" s="57"/>
      <c r="Y297" s="57">
        <f t="shared" si="39"/>
        <v>0</v>
      </c>
    </row>
    <row r="298" spans="9:25" ht="15.75" x14ac:dyDescent="0.25">
      <c r="I298" s="57">
        <f t="shared" si="44"/>
        <v>0</v>
      </c>
      <c r="J298" s="57">
        <f t="shared" si="40"/>
        <v>0</v>
      </c>
      <c r="K298" s="58">
        <f t="shared" si="41"/>
        <v>0</v>
      </c>
      <c r="L298" s="58">
        <f t="shared" si="42"/>
        <v>0</v>
      </c>
      <c r="M298" s="58">
        <f t="shared" si="45"/>
        <v>0</v>
      </c>
      <c r="N298" s="58">
        <f t="shared" si="43"/>
        <v>0</v>
      </c>
      <c r="O298" s="59"/>
      <c r="Q298" s="57">
        <v>0</v>
      </c>
      <c r="R298" s="57">
        <f t="shared" si="46"/>
        <v>0</v>
      </c>
      <c r="S298" s="57">
        <v>0</v>
      </c>
      <c r="T298" s="57">
        <v>0</v>
      </c>
      <c r="U298" s="57">
        <v>0</v>
      </c>
      <c r="V298" s="57">
        <v>0</v>
      </c>
      <c r="W298" s="57">
        <f t="shared" si="47"/>
        <v>0</v>
      </c>
      <c r="X298" s="57"/>
      <c r="Y298" s="57">
        <f t="shared" si="39"/>
        <v>0</v>
      </c>
    </row>
    <row r="299" spans="9:25" ht="15.75" x14ac:dyDescent="0.25">
      <c r="I299" s="57">
        <f t="shared" si="44"/>
        <v>0</v>
      </c>
      <c r="J299" s="57">
        <f t="shared" si="40"/>
        <v>0</v>
      </c>
      <c r="K299" s="58">
        <f t="shared" si="41"/>
        <v>0</v>
      </c>
      <c r="L299" s="58">
        <f t="shared" si="42"/>
        <v>0</v>
      </c>
      <c r="M299" s="58">
        <f t="shared" si="45"/>
        <v>0</v>
      </c>
      <c r="N299" s="58">
        <f t="shared" si="43"/>
        <v>0</v>
      </c>
      <c r="O299" s="59"/>
      <c r="Q299" s="57">
        <v>0</v>
      </c>
      <c r="R299" s="57">
        <f t="shared" si="46"/>
        <v>0</v>
      </c>
      <c r="S299" s="57">
        <v>0</v>
      </c>
      <c r="T299" s="57">
        <v>0</v>
      </c>
      <c r="U299" s="57">
        <v>0</v>
      </c>
      <c r="V299" s="57">
        <v>0</v>
      </c>
      <c r="W299" s="57">
        <f t="shared" si="47"/>
        <v>0</v>
      </c>
      <c r="X299" s="57"/>
      <c r="Y299" s="57">
        <f t="shared" si="39"/>
        <v>0</v>
      </c>
    </row>
    <row r="300" spans="9:25" ht="15.75" x14ac:dyDescent="0.25">
      <c r="I300" s="57">
        <f t="shared" si="44"/>
        <v>0</v>
      </c>
      <c r="J300" s="57">
        <f t="shared" si="40"/>
        <v>0</v>
      </c>
      <c r="K300" s="58">
        <f t="shared" si="41"/>
        <v>0</v>
      </c>
      <c r="L300" s="58">
        <f t="shared" si="42"/>
        <v>0</v>
      </c>
      <c r="M300" s="58">
        <f t="shared" si="45"/>
        <v>0</v>
      </c>
      <c r="N300" s="58">
        <f t="shared" si="43"/>
        <v>0</v>
      </c>
      <c r="O300" s="59"/>
      <c r="Q300" s="57">
        <v>0</v>
      </c>
      <c r="R300" s="57">
        <f t="shared" si="46"/>
        <v>0</v>
      </c>
      <c r="S300" s="57">
        <v>0</v>
      </c>
      <c r="T300" s="57">
        <v>0</v>
      </c>
      <c r="U300" s="57">
        <v>0</v>
      </c>
      <c r="V300" s="57">
        <v>0</v>
      </c>
      <c r="W300" s="57">
        <f t="shared" si="47"/>
        <v>0</v>
      </c>
      <c r="X300" s="57"/>
      <c r="Y300" s="57">
        <f t="shared" si="39"/>
        <v>0</v>
      </c>
    </row>
    <row r="301" spans="9:25" ht="15.75" x14ac:dyDescent="0.25">
      <c r="I301" s="57">
        <f t="shared" si="44"/>
        <v>0</v>
      </c>
      <c r="J301" s="57">
        <f t="shared" si="40"/>
        <v>0</v>
      </c>
      <c r="K301" s="58">
        <f t="shared" si="41"/>
        <v>0</v>
      </c>
      <c r="L301" s="58">
        <f t="shared" si="42"/>
        <v>0</v>
      </c>
      <c r="M301" s="58">
        <f t="shared" si="45"/>
        <v>0</v>
      </c>
      <c r="N301" s="58">
        <f t="shared" si="43"/>
        <v>0</v>
      </c>
      <c r="O301" s="59"/>
      <c r="Q301" s="57">
        <v>0</v>
      </c>
      <c r="R301" s="57">
        <f t="shared" si="46"/>
        <v>0</v>
      </c>
      <c r="S301" s="57">
        <v>0</v>
      </c>
      <c r="T301" s="57">
        <v>0</v>
      </c>
      <c r="U301" s="57">
        <v>0</v>
      </c>
      <c r="V301" s="57">
        <v>0</v>
      </c>
      <c r="W301" s="57">
        <f t="shared" si="47"/>
        <v>0</v>
      </c>
      <c r="X301" s="57"/>
      <c r="Y301" s="57">
        <f t="shared" si="39"/>
        <v>0</v>
      </c>
    </row>
    <row r="302" spans="9:25" ht="15.75" x14ac:dyDescent="0.25">
      <c r="I302" s="57">
        <f t="shared" si="44"/>
        <v>0</v>
      </c>
      <c r="J302" s="57">
        <f t="shared" si="40"/>
        <v>0</v>
      </c>
      <c r="K302" s="58">
        <f t="shared" si="41"/>
        <v>0</v>
      </c>
      <c r="L302" s="58">
        <f t="shared" si="42"/>
        <v>0</v>
      </c>
      <c r="M302" s="58">
        <f t="shared" si="45"/>
        <v>0</v>
      </c>
      <c r="N302" s="58">
        <f t="shared" si="43"/>
        <v>0</v>
      </c>
      <c r="O302" s="59"/>
      <c r="Q302" s="57">
        <v>0</v>
      </c>
      <c r="R302" s="57">
        <f t="shared" si="46"/>
        <v>0</v>
      </c>
      <c r="S302" s="57">
        <v>0</v>
      </c>
      <c r="T302" s="57">
        <v>0</v>
      </c>
      <c r="U302" s="57">
        <v>0</v>
      </c>
      <c r="V302" s="57">
        <v>0</v>
      </c>
      <c r="W302" s="57">
        <f t="shared" si="47"/>
        <v>0</v>
      </c>
      <c r="X302" s="57"/>
      <c r="Y302" s="57">
        <f t="shared" si="39"/>
        <v>0</v>
      </c>
    </row>
    <row r="303" spans="9:25" ht="15.75" x14ac:dyDescent="0.25">
      <c r="I303" s="57">
        <f t="shared" si="44"/>
        <v>0</v>
      </c>
      <c r="J303" s="57">
        <f t="shared" si="40"/>
        <v>0</v>
      </c>
      <c r="K303" s="58">
        <f t="shared" si="41"/>
        <v>0</v>
      </c>
      <c r="L303" s="58">
        <f t="shared" si="42"/>
        <v>0</v>
      </c>
      <c r="M303" s="58">
        <f t="shared" si="45"/>
        <v>0</v>
      </c>
      <c r="N303" s="58">
        <f t="shared" si="43"/>
        <v>0</v>
      </c>
      <c r="O303" s="59"/>
      <c r="Q303" s="57">
        <v>0</v>
      </c>
      <c r="R303" s="57">
        <f t="shared" si="46"/>
        <v>0</v>
      </c>
      <c r="S303" s="57">
        <v>0</v>
      </c>
      <c r="T303" s="57">
        <v>0</v>
      </c>
      <c r="U303" s="57">
        <v>0</v>
      </c>
      <c r="V303" s="57">
        <v>0</v>
      </c>
      <c r="W303" s="57">
        <f t="shared" si="47"/>
        <v>0</v>
      </c>
      <c r="X303" s="57"/>
      <c r="Y303" s="57">
        <f t="shared" si="39"/>
        <v>0</v>
      </c>
    </row>
    <row r="304" spans="9:25" ht="15.75" x14ac:dyDescent="0.25">
      <c r="I304" s="57">
        <f t="shared" si="44"/>
        <v>0</v>
      </c>
      <c r="J304" s="57">
        <f t="shared" si="40"/>
        <v>0</v>
      </c>
      <c r="K304" s="58">
        <f t="shared" si="41"/>
        <v>0</v>
      </c>
      <c r="L304" s="58">
        <f t="shared" si="42"/>
        <v>0</v>
      </c>
      <c r="M304" s="58">
        <f t="shared" si="45"/>
        <v>0</v>
      </c>
      <c r="N304" s="58">
        <f t="shared" si="43"/>
        <v>0</v>
      </c>
      <c r="O304" s="59"/>
      <c r="Q304" s="57">
        <v>0</v>
      </c>
      <c r="R304" s="57">
        <f t="shared" si="46"/>
        <v>0</v>
      </c>
      <c r="S304" s="57">
        <v>0</v>
      </c>
      <c r="T304" s="57">
        <v>0</v>
      </c>
      <c r="U304" s="57">
        <v>0</v>
      </c>
      <c r="V304" s="57">
        <v>0</v>
      </c>
      <c r="W304" s="57">
        <f t="shared" si="47"/>
        <v>0</v>
      </c>
      <c r="X304" s="57"/>
      <c r="Y304" s="57">
        <f t="shared" si="39"/>
        <v>0</v>
      </c>
    </row>
    <row r="305" spans="9:25" ht="15.75" x14ac:dyDescent="0.25">
      <c r="I305" s="57">
        <f t="shared" si="44"/>
        <v>0</v>
      </c>
      <c r="J305" s="57">
        <f t="shared" si="40"/>
        <v>0</v>
      </c>
      <c r="K305" s="58">
        <f t="shared" si="41"/>
        <v>0</v>
      </c>
      <c r="L305" s="58">
        <f t="shared" si="42"/>
        <v>0</v>
      </c>
      <c r="M305" s="58">
        <f t="shared" si="45"/>
        <v>0</v>
      </c>
      <c r="N305" s="58">
        <f t="shared" si="43"/>
        <v>0</v>
      </c>
      <c r="O305" s="59"/>
      <c r="Q305" s="57">
        <v>0</v>
      </c>
      <c r="R305" s="57">
        <f t="shared" si="46"/>
        <v>0</v>
      </c>
      <c r="S305" s="57">
        <v>0</v>
      </c>
      <c r="T305" s="57">
        <v>0</v>
      </c>
      <c r="U305" s="57">
        <v>0</v>
      </c>
      <c r="V305" s="57">
        <v>0</v>
      </c>
      <c r="W305" s="57">
        <f t="shared" si="47"/>
        <v>0</v>
      </c>
      <c r="X305" s="57"/>
      <c r="Y305" s="57">
        <f t="shared" si="39"/>
        <v>0</v>
      </c>
    </row>
    <row r="306" spans="9:25" ht="15.75" x14ac:dyDescent="0.25">
      <c r="I306" s="57">
        <f t="shared" si="44"/>
        <v>0</v>
      </c>
      <c r="J306" s="57">
        <f t="shared" si="40"/>
        <v>0</v>
      </c>
      <c r="K306" s="58">
        <f t="shared" si="41"/>
        <v>0</v>
      </c>
      <c r="L306" s="58">
        <f t="shared" si="42"/>
        <v>0</v>
      </c>
      <c r="M306" s="58">
        <f t="shared" si="45"/>
        <v>0</v>
      </c>
      <c r="N306" s="58">
        <f t="shared" si="43"/>
        <v>0</v>
      </c>
      <c r="O306" s="59"/>
      <c r="Q306" s="57">
        <v>0</v>
      </c>
      <c r="R306" s="57">
        <f t="shared" si="46"/>
        <v>0</v>
      </c>
      <c r="S306" s="57">
        <v>0</v>
      </c>
      <c r="T306" s="57">
        <v>0</v>
      </c>
      <c r="U306" s="57">
        <v>0</v>
      </c>
      <c r="V306" s="57">
        <v>0</v>
      </c>
      <c r="W306" s="57">
        <f t="shared" si="47"/>
        <v>0</v>
      </c>
      <c r="X306" s="57"/>
      <c r="Y306" s="57">
        <f t="shared" si="39"/>
        <v>0</v>
      </c>
    </row>
    <row r="307" spans="9:25" ht="15.75" x14ac:dyDescent="0.25">
      <c r="I307" s="57">
        <f t="shared" si="44"/>
        <v>0</v>
      </c>
      <c r="J307" s="57">
        <f t="shared" si="40"/>
        <v>0</v>
      </c>
      <c r="K307" s="58">
        <f t="shared" si="41"/>
        <v>0</v>
      </c>
      <c r="L307" s="58">
        <f t="shared" si="42"/>
        <v>0</v>
      </c>
      <c r="M307" s="58">
        <f t="shared" si="45"/>
        <v>0</v>
      </c>
      <c r="N307" s="58">
        <f t="shared" si="43"/>
        <v>0</v>
      </c>
      <c r="O307" s="59"/>
      <c r="Q307" s="57">
        <v>0</v>
      </c>
      <c r="R307" s="57">
        <f t="shared" si="46"/>
        <v>0</v>
      </c>
      <c r="S307" s="57">
        <v>0</v>
      </c>
      <c r="T307" s="57">
        <v>0</v>
      </c>
      <c r="U307" s="57">
        <v>0</v>
      </c>
      <c r="V307" s="57">
        <v>0</v>
      </c>
      <c r="W307" s="57">
        <f t="shared" si="47"/>
        <v>0</v>
      </c>
      <c r="X307" s="57"/>
      <c r="Y307" s="57">
        <f t="shared" si="39"/>
        <v>0</v>
      </c>
    </row>
    <row r="308" spans="9:25" ht="15.75" x14ac:dyDescent="0.25">
      <c r="I308" s="57">
        <f t="shared" si="44"/>
        <v>0</v>
      </c>
      <c r="J308" s="57">
        <f t="shared" si="40"/>
        <v>0</v>
      </c>
      <c r="K308" s="58">
        <f t="shared" si="41"/>
        <v>0</v>
      </c>
      <c r="L308" s="58">
        <f t="shared" si="42"/>
        <v>0</v>
      </c>
      <c r="M308" s="58">
        <f t="shared" si="45"/>
        <v>0</v>
      </c>
      <c r="N308" s="58">
        <f t="shared" si="43"/>
        <v>0</v>
      </c>
      <c r="O308" s="59"/>
      <c r="Q308" s="57">
        <v>0</v>
      </c>
      <c r="R308" s="57">
        <f t="shared" si="46"/>
        <v>0</v>
      </c>
      <c r="S308" s="57">
        <v>0</v>
      </c>
      <c r="T308" s="57">
        <v>0</v>
      </c>
      <c r="U308" s="57">
        <v>0</v>
      </c>
      <c r="V308" s="57">
        <v>0</v>
      </c>
      <c r="W308" s="57">
        <f t="shared" si="47"/>
        <v>0</v>
      </c>
      <c r="X308" s="57"/>
      <c r="Y308" s="57">
        <f t="shared" si="39"/>
        <v>0</v>
      </c>
    </row>
    <row r="309" spans="9:25" ht="15.75" x14ac:dyDescent="0.25">
      <c r="I309" s="57">
        <f t="shared" si="44"/>
        <v>0</v>
      </c>
      <c r="J309" s="57">
        <f t="shared" si="40"/>
        <v>0</v>
      </c>
      <c r="K309" s="58">
        <f t="shared" si="41"/>
        <v>0</v>
      </c>
      <c r="L309" s="58">
        <f t="shared" si="42"/>
        <v>0</v>
      </c>
      <c r="M309" s="58">
        <f t="shared" si="45"/>
        <v>0</v>
      </c>
      <c r="N309" s="58">
        <f t="shared" si="43"/>
        <v>0</v>
      </c>
      <c r="O309" s="59"/>
      <c r="Q309" s="57">
        <v>0</v>
      </c>
      <c r="R309" s="57">
        <f t="shared" si="46"/>
        <v>0</v>
      </c>
      <c r="S309" s="57">
        <v>0</v>
      </c>
      <c r="T309" s="57">
        <v>0</v>
      </c>
      <c r="U309" s="57">
        <v>0</v>
      </c>
      <c r="V309" s="57">
        <v>0</v>
      </c>
      <c r="W309" s="57">
        <f t="shared" si="47"/>
        <v>0</v>
      </c>
      <c r="X309" s="57"/>
      <c r="Y309" s="57">
        <f t="shared" si="39"/>
        <v>0</v>
      </c>
    </row>
    <row r="310" spans="9:25" ht="15.75" x14ac:dyDescent="0.25">
      <c r="I310" s="57">
        <f t="shared" si="44"/>
        <v>0</v>
      </c>
      <c r="J310" s="57">
        <f t="shared" si="40"/>
        <v>0</v>
      </c>
      <c r="K310" s="58">
        <f t="shared" si="41"/>
        <v>0</v>
      </c>
      <c r="L310" s="58">
        <f t="shared" si="42"/>
        <v>0</v>
      </c>
      <c r="M310" s="58">
        <f t="shared" si="45"/>
        <v>0</v>
      </c>
      <c r="N310" s="58">
        <f t="shared" si="43"/>
        <v>0</v>
      </c>
      <c r="O310" s="59"/>
      <c r="Q310" s="57">
        <v>0</v>
      </c>
      <c r="R310" s="57">
        <f t="shared" si="46"/>
        <v>0</v>
      </c>
      <c r="S310" s="57">
        <v>0</v>
      </c>
      <c r="T310" s="57">
        <v>0</v>
      </c>
      <c r="U310" s="57">
        <v>0</v>
      </c>
      <c r="V310" s="57">
        <v>0</v>
      </c>
      <c r="W310" s="57">
        <f t="shared" si="47"/>
        <v>0</v>
      </c>
      <c r="X310" s="57"/>
      <c r="Y310" s="57">
        <f t="shared" si="39"/>
        <v>0</v>
      </c>
    </row>
    <row r="311" spans="9:25" ht="15.75" x14ac:dyDescent="0.25">
      <c r="I311" s="57">
        <f t="shared" si="44"/>
        <v>0</v>
      </c>
      <c r="J311" s="57">
        <f t="shared" si="40"/>
        <v>0</v>
      </c>
      <c r="K311" s="58">
        <f t="shared" si="41"/>
        <v>0</v>
      </c>
      <c r="L311" s="58">
        <f t="shared" si="42"/>
        <v>0</v>
      </c>
      <c r="M311" s="58">
        <f t="shared" si="45"/>
        <v>0</v>
      </c>
      <c r="N311" s="58">
        <f t="shared" si="43"/>
        <v>0</v>
      </c>
      <c r="O311" s="59"/>
      <c r="Q311" s="57">
        <v>0</v>
      </c>
      <c r="R311" s="57">
        <f t="shared" si="46"/>
        <v>0</v>
      </c>
      <c r="S311" s="57">
        <v>0</v>
      </c>
      <c r="T311" s="57">
        <v>0</v>
      </c>
      <c r="U311" s="57">
        <v>0</v>
      </c>
      <c r="V311" s="57">
        <v>0</v>
      </c>
      <c r="W311" s="57">
        <f t="shared" si="47"/>
        <v>0</v>
      </c>
      <c r="X311" s="57"/>
      <c r="Y311" s="57">
        <f t="shared" si="39"/>
        <v>0</v>
      </c>
    </row>
    <row r="312" spans="9:25" ht="15.75" x14ac:dyDescent="0.25">
      <c r="I312" s="57">
        <f t="shared" si="44"/>
        <v>0</v>
      </c>
      <c r="J312" s="57">
        <f t="shared" si="40"/>
        <v>0</v>
      </c>
      <c r="K312" s="58">
        <f t="shared" si="41"/>
        <v>0</v>
      </c>
      <c r="L312" s="58">
        <f t="shared" si="42"/>
        <v>0</v>
      </c>
      <c r="M312" s="58">
        <f t="shared" si="45"/>
        <v>0</v>
      </c>
      <c r="N312" s="58">
        <f t="shared" si="43"/>
        <v>0</v>
      </c>
      <c r="O312" s="59"/>
      <c r="Q312" s="57">
        <v>0</v>
      </c>
      <c r="R312" s="57">
        <f t="shared" si="46"/>
        <v>0</v>
      </c>
      <c r="S312" s="57">
        <v>0</v>
      </c>
      <c r="T312" s="57">
        <v>0</v>
      </c>
      <c r="U312" s="57">
        <v>0</v>
      </c>
      <c r="V312" s="57">
        <v>0</v>
      </c>
      <c r="W312" s="57">
        <f t="shared" si="47"/>
        <v>0</v>
      </c>
      <c r="X312" s="57"/>
      <c r="Y312" s="57">
        <f t="shared" si="39"/>
        <v>0</v>
      </c>
    </row>
    <row r="313" spans="9:25" ht="15.75" x14ac:dyDescent="0.25">
      <c r="I313" s="57">
        <f t="shared" si="44"/>
        <v>0</v>
      </c>
      <c r="J313" s="57">
        <f t="shared" si="40"/>
        <v>0</v>
      </c>
      <c r="K313" s="58">
        <f t="shared" si="41"/>
        <v>0</v>
      </c>
      <c r="L313" s="58">
        <f t="shared" si="42"/>
        <v>0</v>
      </c>
      <c r="M313" s="58">
        <f t="shared" si="45"/>
        <v>0</v>
      </c>
      <c r="N313" s="58">
        <f t="shared" si="43"/>
        <v>0</v>
      </c>
      <c r="O313" s="59"/>
      <c r="Q313" s="57">
        <v>0</v>
      </c>
      <c r="R313" s="57">
        <f t="shared" si="46"/>
        <v>0</v>
      </c>
      <c r="S313" s="57">
        <v>0</v>
      </c>
      <c r="T313" s="57">
        <v>0</v>
      </c>
      <c r="U313" s="57">
        <v>0</v>
      </c>
      <c r="V313" s="57">
        <v>0</v>
      </c>
      <c r="W313" s="57">
        <f t="shared" si="47"/>
        <v>0</v>
      </c>
      <c r="X313" s="57"/>
      <c r="Y313" s="57">
        <f t="shared" si="39"/>
        <v>0</v>
      </c>
    </row>
    <row r="314" spans="9:25" ht="15.75" x14ac:dyDescent="0.25">
      <c r="I314" s="57">
        <f t="shared" si="44"/>
        <v>0</v>
      </c>
      <c r="J314" s="57">
        <f t="shared" si="40"/>
        <v>0</v>
      </c>
      <c r="K314" s="58">
        <f t="shared" si="41"/>
        <v>0</v>
      </c>
      <c r="L314" s="58">
        <f t="shared" si="42"/>
        <v>0</v>
      </c>
      <c r="M314" s="58">
        <f t="shared" si="45"/>
        <v>0</v>
      </c>
      <c r="N314" s="58">
        <f t="shared" si="43"/>
        <v>0</v>
      </c>
      <c r="O314" s="59"/>
      <c r="Q314" s="57">
        <v>0</v>
      </c>
      <c r="R314" s="57">
        <f t="shared" si="46"/>
        <v>0</v>
      </c>
      <c r="S314" s="57">
        <v>0</v>
      </c>
      <c r="T314" s="57">
        <v>0</v>
      </c>
      <c r="U314" s="57">
        <v>0</v>
      </c>
      <c r="V314" s="57">
        <v>0</v>
      </c>
      <c r="W314" s="57">
        <f t="shared" si="47"/>
        <v>0</v>
      </c>
      <c r="X314" s="57"/>
      <c r="Y314" s="57">
        <f t="shared" si="39"/>
        <v>0</v>
      </c>
    </row>
    <row r="315" spans="9:25" ht="15.75" x14ac:dyDescent="0.25">
      <c r="I315" s="57">
        <f t="shared" si="44"/>
        <v>0</v>
      </c>
      <c r="J315" s="57">
        <f t="shared" si="40"/>
        <v>0</v>
      </c>
      <c r="K315" s="58">
        <f t="shared" si="41"/>
        <v>0</v>
      </c>
      <c r="L315" s="58">
        <f t="shared" si="42"/>
        <v>0</v>
      </c>
      <c r="M315" s="58">
        <f t="shared" si="45"/>
        <v>0</v>
      </c>
      <c r="N315" s="58">
        <f t="shared" si="43"/>
        <v>0</v>
      </c>
      <c r="O315" s="59"/>
      <c r="Q315" s="57">
        <v>0</v>
      </c>
      <c r="R315" s="57">
        <f t="shared" si="46"/>
        <v>0</v>
      </c>
      <c r="S315" s="57">
        <v>0</v>
      </c>
      <c r="T315" s="57">
        <v>0</v>
      </c>
      <c r="U315" s="57">
        <v>0</v>
      </c>
      <c r="V315" s="57">
        <v>0</v>
      </c>
      <c r="W315" s="57">
        <f t="shared" si="47"/>
        <v>0</v>
      </c>
      <c r="X315" s="57"/>
      <c r="Y315" s="57">
        <f t="shared" si="39"/>
        <v>0</v>
      </c>
    </row>
    <row r="316" spans="9:25" ht="15.75" x14ac:dyDescent="0.25">
      <c r="I316" s="57">
        <f t="shared" si="44"/>
        <v>0</v>
      </c>
      <c r="J316" s="57">
        <f t="shared" si="40"/>
        <v>0</v>
      </c>
      <c r="K316" s="58">
        <f t="shared" si="41"/>
        <v>0</v>
      </c>
      <c r="L316" s="58">
        <f t="shared" si="42"/>
        <v>0</v>
      </c>
      <c r="M316" s="58">
        <f t="shared" si="45"/>
        <v>0</v>
      </c>
      <c r="N316" s="58">
        <f t="shared" si="43"/>
        <v>0</v>
      </c>
      <c r="O316" s="59"/>
      <c r="Q316" s="57">
        <v>0</v>
      </c>
      <c r="R316" s="57">
        <f t="shared" si="46"/>
        <v>0</v>
      </c>
      <c r="S316" s="57">
        <v>0</v>
      </c>
      <c r="T316" s="57">
        <v>0</v>
      </c>
      <c r="U316" s="57">
        <v>0</v>
      </c>
      <c r="V316" s="57">
        <v>0</v>
      </c>
      <c r="W316" s="57">
        <f t="shared" si="47"/>
        <v>0</v>
      </c>
      <c r="X316" s="57"/>
      <c r="Y316" s="57">
        <f t="shared" si="39"/>
        <v>0</v>
      </c>
    </row>
    <row r="317" spans="9:25" ht="15.75" x14ac:dyDescent="0.25">
      <c r="I317" s="57">
        <f t="shared" si="44"/>
        <v>0</v>
      </c>
      <c r="J317" s="57">
        <f t="shared" si="40"/>
        <v>0</v>
      </c>
      <c r="K317" s="58">
        <f t="shared" si="41"/>
        <v>0</v>
      </c>
      <c r="L317" s="58">
        <f t="shared" si="42"/>
        <v>0</v>
      </c>
      <c r="M317" s="58">
        <f t="shared" si="45"/>
        <v>0</v>
      </c>
      <c r="N317" s="58">
        <f t="shared" si="43"/>
        <v>0</v>
      </c>
      <c r="O317" s="59"/>
      <c r="Q317" s="57">
        <v>0</v>
      </c>
      <c r="R317" s="57">
        <f t="shared" si="46"/>
        <v>0</v>
      </c>
      <c r="S317" s="57">
        <v>0</v>
      </c>
      <c r="T317" s="57">
        <v>0</v>
      </c>
      <c r="U317" s="57">
        <v>0</v>
      </c>
      <c r="V317" s="57">
        <v>0</v>
      </c>
      <c r="W317" s="57">
        <f t="shared" si="47"/>
        <v>0</v>
      </c>
      <c r="X317" s="57"/>
      <c r="Y317" s="57">
        <f t="shared" si="39"/>
        <v>0</v>
      </c>
    </row>
    <row r="318" spans="9:25" ht="15.75" x14ac:dyDescent="0.25">
      <c r="I318" s="57">
        <f t="shared" si="44"/>
        <v>0</v>
      </c>
      <c r="J318" s="57">
        <f t="shared" si="40"/>
        <v>0</v>
      </c>
      <c r="K318" s="58">
        <f t="shared" si="41"/>
        <v>0</v>
      </c>
      <c r="L318" s="58">
        <f t="shared" si="42"/>
        <v>0</v>
      </c>
      <c r="M318" s="58">
        <f t="shared" si="45"/>
        <v>0</v>
      </c>
      <c r="N318" s="58">
        <f t="shared" si="43"/>
        <v>0</v>
      </c>
      <c r="O318" s="59"/>
      <c r="Q318" s="57">
        <v>0</v>
      </c>
      <c r="R318" s="57">
        <f t="shared" si="46"/>
        <v>0</v>
      </c>
      <c r="S318" s="57">
        <v>0</v>
      </c>
      <c r="T318" s="57">
        <v>0</v>
      </c>
      <c r="U318" s="57">
        <v>0</v>
      </c>
      <c r="V318" s="57">
        <v>0</v>
      </c>
      <c r="W318" s="57">
        <f t="shared" si="47"/>
        <v>0</v>
      </c>
      <c r="X318" s="57"/>
      <c r="Y318" s="57">
        <f t="shared" si="39"/>
        <v>0</v>
      </c>
    </row>
    <row r="319" spans="9:25" ht="15.75" x14ac:dyDescent="0.25">
      <c r="I319" s="57">
        <f t="shared" si="44"/>
        <v>0</v>
      </c>
      <c r="J319" s="57">
        <f t="shared" si="40"/>
        <v>0</v>
      </c>
      <c r="K319" s="58">
        <f t="shared" si="41"/>
        <v>0</v>
      </c>
      <c r="L319" s="58">
        <f t="shared" si="42"/>
        <v>0</v>
      </c>
      <c r="M319" s="58">
        <f t="shared" si="45"/>
        <v>0</v>
      </c>
      <c r="N319" s="58">
        <f t="shared" si="43"/>
        <v>0</v>
      </c>
      <c r="O319" s="59"/>
      <c r="Q319" s="57">
        <v>0</v>
      </c>
      <c r="R319" s="57">
        <f t="shared" si="46"/>
        <v>0</v>
      </c>
      <c r="S319" s="57">
        <v>0</v>
      </c>
      <c r="T319" s="57">
        <v>0</v>
      </c>
      <c r="U319" s="57">
        <v>0</v>
      </c>
      <c r="V319" s="57">
        <v>0</v>
      </c>
      <c r="W319" s="57">
        <f t="shared" si="47"/>
        <v>0</v>
      </c>
      <c r="X319" s="57"/>
      <c r="Y319" s="57">
        <f t="shared" si="39"/>
        <v>0</v>
      </c>
    </row>
    <row r="320" spans="9:25" ht="15.75" x14ac:dyDescent="0.25">
      <c r="I320" s="57">
        <f t="shared" si="44"/>
        <v>0</v>
      </c>
      <c r="J320" s="57">
        <f t="shared" si="40"/>
        <v>0</v>
      </c>
      <c r="K320" s="58">
        <f t="shared" si="41"/>
        <v>0</v>
      </c>
      <c r="L320" s="58">
        <f t="shared" si="42"/>
        <v>0</v>
      </c>
      <c r="M320" s="58">
        <f t="shared" si="45"/>
        <v>0</v>
      </c>
      <c r="N320" s="58">
        <f t="shared" si="43"/>
        <v>0</v>
      </c>
      <c r="O320" s="59"/>
      <c r="Q320" s="57">
        <v>0</v>
      </c>
      <c r="R320" s="57">
        <f t="shared" si="46"/>
        <v>0</v>
      </c>
      <c r="S320" s="57">
        <v>0</v>
      </c>
      <c r="T320" s="57">
        <v>0</v>
      </c>
      <c r="U320" s="57">
        <v>0</v>
      </c>
      <c r="V320" s="57">
        <v>0</v>
      </c>
      <c r="W320" s="57">
        <f t="shared" si="47"/>
        <v>0</v>
      </c>
      <c r="X320" s="57"/>
      <c r="Y320" s="57">
        <f t="shared" si="39"/>
        <v>0</v>
      </c>
    </row>
    <row r="321" spans="1:25" ht="15.75" x14ac:dyDescent="0.25">
      <c r="I321" s="57">
        <f t="shared" si="44"/>
        <v>0</v>
      </c>
      <c r="J321" s="57">
        <f t="shared" si="40"/>
        <v>0</v>
      </c>
      <c r="K321" s="58">
        <f t="shared" si="41"/>
        <v>0</v>
      </c>
      <c r="L321" s="58">
        <f t="shared" si="42"/>
        <v>0</v>
      </c>
      <c r="M321" s="58">
        <f t="shared" si="45"/>
        <v>0</v>
      </c>
      <c r="N321" s="58">
        <f t="shared" si="43"/>
        <v>0</v>
      </c>
      <c r="O321" s="59"/>
      <c r="Q321" s="57">
        <v>0</v>
      </c>
      <c r="R321" s="57">
        <f t="shared" si="46"/>
        <v>0</v>
      </c>
      <c r="S321" s="57">
        <v>0</v>
      </c>
      <c r="T321" s="57">
        <v>0</v>
      </c>
      <c r="U321" s="57">
        <v>0</v>
      </c>
      <c r="V321" s="57">
        <v>0</v>
      </c>
      <c r="W321" s="57">
        <f t="shared" si="47"/>
        <v>0</v>
      </c>
      <c r="X321" s="57"/>
      <c r="Y321" s="57">
        <f t="shared" si="39"/>
        <v>0</v>
      </c>
    </row>
    <row r="326" spans="1:25" x14ac:dyDescent="0.25">
      <c r="A326" s="95" t="s">
        <v>65</v>
      </c>
      <c r="B326" s="95"/>
      <c r="C326" s="95"/>
      <c r="D326" s="95"/>
      <c r="E326" s="95"/>
      <c r="F326" s="95"/>
      <c r="G326" s="95"/>
      <c r="H326" s="95"/>
      <c r="I326" s="95"/>
      <c r="J326" s="95"/>
    </row>
  </sheetData>
  <mergeCells count="9">
    <mergeCell ref="B34:C40"/>
    <mergeCell ref="A326:J326"/>
    <mergeCell ref="Q1:V1"/>
    <mergeCell ref="X1:AC1"/>
    <mergeCell ref="AE1:AF1"/>
    <mergeCell ref="B6:G7"/>
    <mergeCell ref="AE14:AG14"/>
    <mergeCell ref="I18:N18"/>
    <mergeCell ref="Q18:Y18"/>
  </mergeCells>
  <conditionalFormatting sqref="B34">
    <cfRule type="cellIs" dxfId="3" priority="4" operator="equal">
      <formula>0</formula>
    </cfRule>
  </conditionalFormatting>
  <conditionalFormatting sqref="C16">
    <cfRule type="expression" dxfId="2" priority="1">
      <formula>$B$16&lt;&gt;"Si es en cheque, digite la cantidad"</formula>
    </cfRule>
    <cfRule type="expression" dxfId="1" priority="3">
      <formula>"C15=""Desembolso con Cheque (cada uno)"""</formula>
    </cfRule>
  </conditionalFormatting>
  <conditionalFormatting sqref="B16">
    <cfRule type="cellIs" dxfId="0" priority="2" operator="equal">
      <formula>"Si es en cheque, digite la cantidad"</formula>
    </cfRule>
  </conditionalFormatting>
  <dataValidations count="5">
    <dataValidation type="list" allowBlank="1" showInputMessage="1" showErrorMessage="1" sqref="C13" xr:uid="{66EB0A7A-C47A-4780-A4DE-2BADAA96A1C2}">
      <formula1>$AE$2:$AE$7</formula1>
    </dataValidation>
    <dataValidation type="list" allowBlank="1" showInputMessage="1" showErrorMessage="1" sqref="C14" xr:uid="{56526A49-D881-493F-B595-67E876320DE7}">
      <formula1>$AF$11:$AF$13</formula1>
    </dataValidation>
    <dataValidation type="list" allowBlank="1" showInputMessage="1" showErrorMessage="1" sqref="C17" xr:uid="{BE2F9FF3-8563-4587-82F1-FD6C9FC50E14}">
      <formula1>$AF$17:$AF$18</formula1>
    </dataValidation>
    <dataValidation type="list" allowBlank="1" showInputMessage="1" showErrorMessage="1" sqref="C15" xr:uid="{4768EA3E-78AA-42C1-BCCB-15D78FFBCA6C}">
      <formula1>$AE$22:$AE$23</formula1>
    </dataValidation>
    <dataValidation type="whole" allowBlank="1" showInputMessage="1" showErrorMessage="1" errorTitle="supera limite" promptTitle="Solo si es cheque" sqref="C16" xr:uid="{331E66BE-2FA3-4710-B020-CFA53B1479C7}">
      <formula1>1</formula1>
      <formula2>10</formula2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B2DC8-DF07-4089-AF04-64B216541A57}">
  <sheetPr codeName="Hoja3"/>
  <dimension ref="A1:H22"/>
  <sheetViews>
    <sheetView topLeftCell="XFD1" workbookViewId="0">
      <selection sqref="A1:XFD1048576"/>
    </sheetView>
  </sheetViews>
  <sheetFormatPr baseColWidth="10" defaultColWidth="0" defaultRowHeight="15.75" zeroHeight="1" x14ac:dyDescent="0.25"/>
  <cols>
    <col min="1" max="8" width="0" hidden="1" customWidth="1"/>
    <col min="9" max="16384" width="11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Simulador Credivillas</vt:lpstr>
      <vt:lpstr>Hoja3</vt:lpstr>
      <vt:lpstr>Hoja2</vt:lpstr>
    </vt:vector>
  </TitlesOfParts>
  <Company>BancoAvvillas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Alexander Gordillo Escarraga</dc:creator>
  <cp:lastModifiedBy>Ronald Alexander Gordillo Escarraga</cp:lastModifiedBy>
  <dcterms:created xsi:type="dcterms:W3CDTF">2024-06-20T21:33:35Z</dcterms:created>
  <dcterms:modified xsi:type="dcterms:W3CDTF">2025-10-16T20:43:13Z</dcterms:modified>
</cp:coreProperties>
</file>